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filterPrivacy="1"/>
  <xr:revisionPtr revIDLastSave="0" documentId="13_ncr:1_{DB3934AC-8F7C-49E2-BEF8-629978CFD520}" xr6:coauthVersionLast="47" xr6:coauthVersionMax="47" xr10:uidLastSave="{00000000-0000-0000-0000-000000000000}"/>
  <bookViews>
    <workbookView xWindow="-28920" yWindow="-120" windowWidth="29040" windowHeight="15840" activeTab="1" xr2:uid="{00000000-000D-0000-FFFF-FFFF00000000}"/>
  </bookViews>
  <sheets>
    <sheet name="MEEIA 2" sheetId="2" r:id="rId1"/>
    <sheet name="MEEIA 3" sheetId="3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C41" i="3" l="1"/>
  <c r="BY47" i="3"/>
  <c r="BY46" i="3"/>
  <c r="BY45" i="3"/>
  <c r="BY44" i="3"/>
  <c r="BY43" i="3"/>
  <c r="BY42" i="3"/>
  <c r="BY41" i="3"/>
  <c r="CC33" i="3"/>
  <c r="BY39" i="3"/>
  <c r="BX39" i="3"/>
  <c r="BW39" i="3"/>
  <c r="BV39" i="3"/>
  <c r="BU39" i="3"/>
  <c r="BT39" i="3"/>
  <c r="BS39" i="3"/>
  <c r="BR39" i="3"/>
  <c r="BQ39" i="3"/>
  <c r="BP39" i="3"/>
  <c r="BO39" i="3"/>
  <c r="BN39" i="3"/>
  <c r="BM39" i="3"/>
  <c r="BY38" i="3"/>
  <c r="BX38" i="3"/>
  <c r="BW38" i="3"/>
  <c r="BV38" i="3"/>
  <c r="BU38" i="3"/>
  <c r="BT38" i="3"/>
  <c r="BS38" i="3"/>
  <c r="BR38" i="3"/>
  <c r="BQ38" i="3"/>
  <c r="BP38" i="3"/>
  <c r="BO38" i="3"/>
  <c r="BN38" i="3"/>
  <c r="BM38" i="3"/>
  <c r="BY37" i="3"/>
  <c r="BX37" i="3"/>
  <c r="BW37" i="3"/>
  <c r="BV37" i="3"/>
  <c r="BU37" i="3"/>
  <c r="BT37" i="3"/>
  <c r="BS37" i="3"/>
  <c r="BR37" i="3"/>
  <c r="BQ37" i="3"/>
  <c r="BP37" i="3"/>
  <c r="BO37" i="3"/>
  <c r="BN37" i="3"/>
  <c r="BM37" i="3"/>
  <c r="BY36" i="3"/>
  <c r="BX36" i="3"/>
  <c r="BW36" i="3"/>
  <c r="BV36" i="3"/>
  <c r="BU36" i="3"/>
  <c r="BT36" i="3"/>
  <c r="BS36" i="3"/>
  <c r="BR36" i="3"/>
  <c r="BQ36" i="3"/>
  <c r="BP36" i="3"/>
  <c r="BO36" i="3"/>
  <c r="BN36" i="3"/>
  <c r="BM36" i="3"/>
  <c r="BY35" i="3"/>
  <c r="BX35" i="3"/>
  <c r="BW35" i="3"/>
  <c r="BV35" i="3"/>
  <c r="BU35" i="3"/>
  <c r="BT35" i="3"/>
  <c r="BS35" i="3"/>
  <c r="BR35" i="3"/>
  <c r="BQ35" i="3"/>
  <c r="BP35" i="3"/>
  <c r="BO35" i="3"/>
  <c r="BN35" i="3"/>
  <c r="BM35" i="3"/>
  <c r="BY34" i="3"/>
  <c r="BX34" i="3"/>
  <c r="BW34" i="3"/>
  <c r="BV34" i="3"/>
  <c r="BU34" i="3"/>
  <c r="BT34" i="3"/>
  <c r="BS34" i="3"/>
  <c r="BR34" i="3"/>
  <c r="BQ34" i="3"/>
  <c r="BP34" i="3"/>
  <c r="BO34" i="3"/>
  <c r="BN34" i="3"/>
  <c r="BM34" i="3"/>
  <c r="BY33" i="3"/>
  <c r="BX33" i="3"/>
  <c r="BW33" i="3"/>
  <c r="BV33" i="3"/>
  <c r="BU33" i="3"/>
  <c r="BT33" i="3"/>
  <c r="BS33" i="3"/>
  <c r="BR33" i="3"/>
  <c r="BQ33" i="3"/>
  <c r="BP33" i="3"/>
  <c r="BO33" i="3"/>
  <c r="BN33" i="3"/>
  <c r="BM33" i="3"/>
  <c r="BY31" i="3"/>
  <c r="BX31" i="3"/>
  <c r="BW31" i="3"/>
  <c r="BV31" i="3"/>
  <c r="BU31" i="3"/>
  <c r="BT31" i="3"/>
  <c r="BS31" i="3"/>
  <c r="BR31" i="3"/>
  <c r="BQ31" i="3"/>
  <c r="BP31" i="3"/>
  <c r="BO31" i="3"/>
  <c r="BN31" i="3"/>
  <c r="BM31" i="3"/>
  <c r="BL31" i="3"/>
  <c r="BK31" i="3"/>
  <c r="BY30" i="3"/>
  <c r="BX30" i="3"/>
  <c r="BW30" i="3"/>
  <c r="BV30" i="3"/>
  <c r="BU30" i="3"/>
  <c r="BT30" i="3"/>
  <c r="BS30" i="3"/>
  <c r="BR30" i="3"/>
  <c r="BQ30" i="3"/>
  <c r="BP30" i="3"/>
  <c r="BO30" i="3"/>
  <c r="BN30" i="3"/>
  <c r="BM30" i="3"/>
  <c r="BL30" i="3"/>
  <c r="BK30" i="3"/>
  <c r="BY29" i="3"/>
  <c r="BX29" i="3"/>
  <c r="BW29" i="3"/>
  <c r="BV29" i="3"/>
  <c r="BU29" i="3"/>
  <c r="BT29" i="3"/>
  <c r="BS29" i="3"/>
  <c r="BR29" i="3"/>
  <c r="BQ29" i="3"/>
  <c r="BP29" i="3"/>
  <c r="BO29" i="3"/>
  <c r="BN29" i="3"/>
  <c r="BM29" i="3"/>
  <c r="BL29" i="3"/>
  <c r="BK29" i="3"/>
  <c r="BY28" i="3"/>
  <c r="BX28" i="3"/>
  <c r="BW28" i="3"/>
  <c r="BV28" i="3"/>
  <c r="BU28" i="3"/>
  <c r="BT28" i="3"/>
  <c r="BS28" i="3"/>
  <c r="BR28" i="3"/>
  <c r="BQ28" i="3"/>
  <c r="BP28" i="3"/>
  <c r="BO28" i="3"/>
  <c r="BN28" i="3"/>
  <c r="BM28" i="3"/>
  <c r="BL28" i="3"/>
  <c r="BK28" i="3"/>
  <c r="BY27" i="3"/>
  <c r="BX27" i="3"/>
  <c r="BW27" i="3"/>
  <c r="BV27" i="3"/>
  <c r="BU27" i="3"/>
  <c r="BT27" i="3"/>
  <c r="BS27" i="3"/>
  <c r="BR27" i="3"/>
  <c r="BQ27" i="3"/>
  <c r="BP27" i="3"/>
  <c r="BO27" i="3"/>
  <c r="BN27" i="3"/>
  <c r="BM27" i="3"/>
  <c r="BL27" i="3"/>
  <c r="BK27" i="3"/>
  <c r="BY26" i="3"/>
  <c r="BX26" i="3"/>
  <c r="BW26" i="3"/>
  <c r="BV26" i="3"/>
  <c r="BU26" i="3"/>
  <c r="BT26" i="3"/>
  <c r="BS26" i="3"/>
  <c r="BR26" i="3"/>
  <c r="BQ26" i="3"/>
  <c r="BP26" i="3"/>
  <c r="BO26" i="3"/>
  <c r="BN26" i="3"/>
  <c r="BM26" i="3"/>
  <c r="BL26" i="3"/>
  <c r="BK26" i="3"/>
  <c r="BY25" i="3"/>
  <c r="BX25" i="3"/>
  <c r="BW25" i="3"/>
  <c r="BV25" i="3"/>
  <c r="BU25" i="3"/>
  <c r="BT25" i="3"/>
  <c r="BS25" i="3"/>
  <c r="BR25" i="3"/>
  <c r="BQ25" i="3"/>
  <c r="BP25" i="3"/>
  <c r="BO25" i="3"/>
  <c r="BN25" i="3"/>
  <c r="BM25" i="3"/>
  <c r="BL25" i="3"/>
  <c r="BK25" i="3"/>
  <c r="CC23" i="3"/>
  <c r="CC14" i="3"/>
  <c r="CC22" i="3"/>
  <c r="BY23" i="3"/>
  <c r="BX23" i="3"/>
  <c r="BW23" i="3"/>
  <c r="BV23" i="3"/>
  <c r="BU23" i="3"/>
  <c r="BT23" i="3"/>
  <c r="BS23" i="3"/>
  <c r="BR23" i="3"/>
  <c r="BQ23" i="3"/>
  <c r="BP23" i="3"/>
  <c r="BO23" i="3"/>
  <c r="BN23" i="3"/>
  <c r="BM23" i="3"/>
  <c r="BL23" i="3"/>
  <c r="BK23" i="3"/>
  <c r="BY22" i="3"/>
  <c r="BX22" i="3"/>
  <c r="BW22" i="3"/>
  <c r="BV22" i="3"/>
  <c r="BU22" i="3"/>
  <c r="BT22" i="3"/>
  <c r="BS22" i="3"/>
  <c r="BR22" i="3"/>
  <c r="BQ22" i="3"/>
  <c r="BP22" i="3"/>
  <c r="BO22" i="3"/>
  <c r="BN22" i="3"/>
  <c r="BM22" i="3"/>
  <c r="BL22" i="3"/>
  <c r="BK22" i="3"/>
  <c r="BY21" i="3"/>
  <c r="BX21" i="3"/>
  <c r="BW21" i="3"/>
  <c r="BV21" i="3"/>
  <c r="BU21" i="3"/>
  <c r="BT21" i="3"/>
  <c r="BS21" i="3"/>
  <c r="BR21" i="3"/>
  <c r="BQ21" i="3"/>
  <c r="BP21" i="3"/>
  <c r="BO21" i="3"/>
  <c r="BN21" i="3"/>
  <c r="BM21" i="3"/>
  <c r="BL21" i="3"/>
  <c r="BK21" i="3"/>
  <c r="BY20" i="3"/>
  <c r="BX20" i="3"/>
  <c r="BW20" i="3"/>
  <c r="BV20" i="3"/>
  <c r="BU20" i="3"/>
  <c r="BT20" i="3"/>
  <c r="BS20" i="3"/>
  <c r="BR20" i="3"/>
  <c r="BQ20" i="3"/>
  <c r="BP20" i="3"/>
  <c r="BO20" i="3"/>
  <c r="BN20" i="3"/>
  <c r="BM20" i="3"/>
  <c r="BL20" i="3"/>
  <c r="BK20" i="3"/>
  <c r="BY19" i="3"/>
  <c r="BX19" i="3"/>
  <c r="BW19" i="3"/>
  <c r="BV19" i="3"/>
  <c r="BU19" i="3"/>
  <c r="BT19" i="3"/>
  <c r="BS19" i="3"/>
  <c r="BR19" i="3"/>
  <c r="BQ19" i="3"/>
  <c r="BP19" i="3"/>
  <c r="BO19" i="3"/>
  <c r="BN19" i="3"/>
  <c r="BM19" i="3"/>
  <c r="BL19" i="3"/>
  <c r="BK19" i="3"/>
  <c r="BY18" i="3"/>
  <c r="BX18" i="3"/>
  <c r="BW18" i="3"/>
  <c r="BV18" i="3"/>
  <c r="BU18" i="3"/>
  <c r="BT18" i="3"/>
  <c r="BS18" i="3"/>
  <c r="BR18" i="3"/>
  <c r="BQ18" i="3"/>
  <c r="BP18" i="3"/>
  <c r="BO18" i="3"/>
  <c r="BN18" i="3"/>
  <c r="BM18" i="3"/>
  <c r="BL18" i="3"/>
  <c r="BK18" i="3"/>
  <c r="BY17" i="3"/>
  <c r="BX17" i="3"/>
  <c r="BW17" i="3"/>
  <c r="BV17" i="3"/>
  <c r="BU17" i="3"/>
  <c r="BT17" i="3"/>
  <c r="BS17" i="3"/>
  <c r="BR17" i="3"/>
  <c r="BQ17" i="3"/>
  <c r="BP17" i="3"/>
  <c r="BO17" i="3"/>
  <c r="BN17" i="3"/>
  <c r="BM17" i="3"/>
  <c r="BL17" i="3"/>
  <c r="BK17" i="3"/>
  <c r="CC13" i="3"/>
  <c r="CC21" i="3"/>
  <c r="CC12" i="3"/>
  <c r="CC20" i="3"/>
  <c r="CC11" i="3"/>
  <c r="CC19" i="3"/>
  <c r="CC10" i="3"/>
  <c r="CI10" i="2"/>
  <c r="CI9" i="2"/>
  <c r="CG46" i="3" l="1"/>
  <c r="CG45" i="3"/>
  <c r="CG44" i="3"/>
  <c r="CG43" i="3"/>
  <c r="CG38" i="3"/>
  <c r="CG37" i="3"/>
  <c r="CG36" i="3"/>
  <c r="CG35" i="3"/>
  <c r="CG31" i="3"/>
  <c r="CG30" i="3"/>
  <c r="CG29" i="3"/>
  <c r="CG28" i="3"/>
  <c r="CG27" i="3"/>
  <c r="CG23" i="3"/>
  <c r="CG22" i="3"/>
  <c r="CG21" i="3"/>
  <c r="CG20" i="3"/>
  <c r="CG19" i="3"/>
  <c r="CG18" i="3"/>
  <c r="CG17" i="3"/>
  <c r="CG15" i="3"/>
  <c r="CG14" i="3"/>
  <c r="CG13" i="3"/>
  <c r="CG12" i="3"/>
  <c r="CG11" i="3"/>
  <c r="CG10" i="3"/>
  <c r="CG9" i="3"/>
  <c r="BZ17" i="3"/>
  <c r="BZ9" i="3"/>
  <c r="BR54" i="3" l="1"/>
  <c r="BV53" i="3"/>
  <c r="BN53" i="3"/>
  <c r="BR52" i="3"/>
  <c r="BV51" i="3"/>
  <c r="BN51" i="3"/>
  <c r="BX48" i="3"/>
  <c r="BW48" i="3"/>
  <c r="BV48" i="3"/>
  <c r="BU48" i="3"/>
  <c r="BT48" i="3"/>
  <c r="BS48" i="3"/>
  <c r="BR48" i="3"/>
  <c r="BQ48" i="3"/>
  <c r="BP48" i="3"/>
  <c r="BO48" i="3"/>
  <c r="BN48" i="3"/>
  <c r="BY54" i="3"/>
  <c r="BX54" i="3"/>
  <c r="BW54" i="3"/>
  <c r="BV54" i="3"/>
  <c r="BU54" i="3"/>
  <c r="BT54" i="3"/>
  <c r="BS54" i="3"/>
  <c r="BQ54" i="3"/>
  <c r="BP54" i="3"/>
  <c r="BO54" i="3"/>
  <c r="BN54" i="3"/>
  <c r="BY53" i="3"/>
  <c r="BX53" i="3"/>
  <c r="BW53" i="3"/>
  <c r="BU53" i="3"/>
  <c r="BT53" i="3"/>
  <c r="BS53" i="3"/>
  <c r="BR53" i="3"/>
  <c r="BQ53" i="3"/>
  <c r="BP53" i="3"/>
  <c r="BO53" i="3"/>
  <c r="BY52" i="3"/>
  <c r="BX52" i="3"/>
  <c r="BW52" i="3"/>
  <c r="BV52" i="3"/>
  <c r="BU52" i="3"/>
  <c r="BT52" i="3"/>
  <c r="BS52" i="3"/>
  <c r="BQ52" i="3"/>
  <c r="BP52" i="3"/>
  <c r="BO52" i="3"/>
  <c r="BN52" i="3"/>
  <c r="BY51" i="3"/>
  <c r="BX51" i="3"/>
  <c r="BW51" i="3"/>
  <c r="BU51" i="3"/>
  <c r="BT51" i="3"/>
  <c r="BS51" i="3"/>
  <c r="BR51" i="3"/>
  <c r="BQ51" i="3"/>
  <c r="BP51" i="3"/>
  <c r="BO51" i="3"/>
  <c r="BX24" i="3"/>
  <c r="BW24" i="3"/>
  <c r="BV24" i="3"/>
  <c r="BT24" i="3"/>
  <c r="BS24" i="3"/>
  <c r="BR24" i="3"/>
  <c r="BP24" i="3"/>
  <c r="BO24" i="3"/>
  <c r="BN24" i="3"/>
  <c r="AM75" i="3"/>
  <c r="CG54" i="3" l="1"/>
  <c r="CG52" i="3"/>
  <c r="CG51" i="3"/>
  <c r="CG53" i="3"/>
  <c r="BQ24" i="3"/>
  <c r="BY24" i="3"/>
  <c r="BU24" i="3"/>
  <c r="AX16" i="3" l="1"/>
  <c r="CC51" i="3" l="1"/>
  <c r="AX24" i="3" l="1"/>
  <c r="AX32" i="3"/>
  <c r="AZ55" i="3"/>
  <c r="AY55" i="3"/>
  <c r="AX55" i="3"/>
  <c r="F55" i="3"/>
  <c r="E55" i="3"/>
  <c r="D55" i="3"/>
  <c r="C55" i="3"/>
  <c r="B55" i="3"/>
  <c r="AZ54" i="3"/>
  <c r="AY54" i="3"/>
  <c r="AX54" i="3"/>
  <c r="F54" i="3"/>
  <c r="E54" i="3"/>
  <c r="D54" i="3"/>
  <c r="C54" i="3"/>
  <c r="B54" i="3"/>
  <c r="AZ53" i="3"/>
  <c r="AY53" i="3"/>
  <c r="AX53" i="3"/>
  <c r="F53" i="3"/>
  <c r="E53" i="3"/>
  <c r="D53" i="3"/>
  <c r="C53" i="3"/>
  <c r="B53" i="3"/>
  <c r="AZ52" i="3"/>
  <c r="AY52" i="3"/>
  <c r="AX52" i="3"/>
  <c r="F52" i="3"/>
  <c r="E52" i="3"/>
  <c r="D52" i="3"/>
  <c r="C52" i="3"/>
  <c r="B52" i="3"/>
  <c r="AZ51" i="3"/>
  <c r="AY51" i="3"/>
  <c r="AX51" i="3"/>
  <c r="F51" i="3"/>
  <c r="E51" i="3"/>
  <c r="D51" i="3"/>
  <c r="C51" i="3"/>
  <c r="B51" i="3"/>
  <c r="AZ50" i="3"/>
  <c r="AY50" i="3"/>
  <c r="AX50" i="3"/>
  <c r="F50" i="3"/>
  <c r="E50" i="3"/>
  <c r="D50" i="3"/>
  <c r="C50" i="3"/>
  <c r="B50" i="3"/>
  <c r="AZ49" i="3"/>
  <c r="AY49" i="3"/>
  <c r="AX49" i="3"/>
  <c r="F49" i="3"/>
  <c r="E49" i="3"/>
  <c r="D49" i="3"/>
  <c r="C49" i="3"/>
  <c r="B49" i="3"/>
  <c r="BL55" i="3" l="1"/>
  <c r="BK55" i="3"/>
  <c r="BJ55" i="3"/>
  <c r="BI55" i="3"/>
  <c r="BH55" i="3"/>
  <c r="BG55" i="3"/>
  <c r="BF55" i="3"/>
  <c r="BE55" i="3"/>
  <c r="BD55" i="3"/>
  <c r="BC55" i="3"/>
  <c r="BB55" i="3"/>
  <c r="BL54" i="3"/>
  <c r="BK54" i="3"/>
  <c r="BJ54" i="3"/>
  <c r="BI54" i="3"/>
  <c r="BH54" i="3"/>
  <c r="BG54" i="3"/>
  <c r="BF54" i="3"/>
  <c r="BE54" i="3"/>
  <c r="BD54" i="3"/>
  <c r="BC54" i="3"/>
  <c r="BB54" i="3"/>
  <c r="BL53" i="3"/>
  <c r="BK53" i="3"/>
  <c r="BJ53" i="3"/>
  <c r="BI53" i="3"/>
  <c r="BH53" i="3"/>
  <c r="BG53" i="3"/>
  <c r="BF53" i="3"/>
  <c r="BE53" i="3"/>
  <c r="BD53" i="3"/>
  <c r="BC53" i="3"/>
  <c r="BB53" i="3"/>
  <c r="BL52" i="3"/>
  <c r="BK52" i="3"/>
  <c r="BJ52" i="3"/>
  <c r="BI52" i="3"/>
  <c r="BH52" i="3"/>
  <c r="BG52" i="3"/>
  <c r="BF52" i="3"/>
  <c r="BE52" i="3"/>
  <c r="BD52" i="3"/>
  <c r="BC52" i="3"/>
  <c r="BB52" i="3"/>
  <c r="BL51" i="3"/>
  <c r="BK51" i="3"/>
  <c r="BJ51" i="3"/>
  <c r="BI51" i="3"/>
  <c r="BH51" i="3"/>
  <c r="BG51" i="3"/>
  <c r="BF51" i="3"/>
  <c r="BE51" i="3"/>
  <c r="BD51" i="3"/>
  <c r="BC51" i="3"/>
  <c r="BB51" i="3"/>
  <c r="BJ50" i="3"/>
  <c r="BI50" i="3"/>
  <c r="BH50" i="3"/>
  <c r="BG50" i="3"/>
  <c r="BF50" i="3"/>
  <c r="BE50" i="3"/>
  <c r="BD50" i="3"/>
  <c r="BC50" i="3"/>
  <c r="BB50" i="3"/>
  <c r="BJ49" i="3"/>
  <c r="BI49" i="3"/>
  <c r="BH49" i="3"/>
  <c r="BG49" i="3"/>
  <c r="BF49" i="3"/>
  <c r="BE49" i="3"/>
  <c r="BD49" i="3"/>
  <c r="BC49" i="3"/>
  <c r="BB49" i="3"/>
  <c r="BA55" i="3"/>
  <c r="BA51" i="3"/>
  <c r="BA52" i="3"/>
  <c r="BA53" i="3"/>
  <c r="BA54" i="3"/>
  <c r="BA50" i="3"/>
  <c r="BA49" i="3"/>
  <c r="BM54" i="3" l="1"/>
  <c r="BM53" i="3"/>
  <c r="BM52" i="3"/>
  <c r="BM51" i="3"/>
  <c r="AL49" i="3" l="1"/>
  <c r="AM49" i="3"/>
  <c r="AN49" i="3"/>
  <c r="AO49" i="3"/>
  <c r="AP49" i="3"/>
  <c r="AQ49" i="3"/>
  <c r="AR49" i="3"/>
  <c r="AS49" i="3"/>
  <c r="AT49" i="3"/>
  <c r="AU49" i="3"/>
  <c r="AV49" i="3"/>
  <c r="AW49" i="3"/>
  <c r="AL50" i="3"/>
  <c r="AM50" i="3"/>
  <c r="AN50" i="3"/>
  <c r="AP50" i="3"/>
  <c r="AQ50" i="3"/>
  <c r="AR50" i="3"/>
  <c r="AS50" i="3"/>
  <c r="AT50" i="3"/>
  <c r="AU50" i="3"/>
  <c r="AV50" i="3"/>
  <c r="AW50" i="3"/>
  <c r="AL51" i="3"/>
  <c r="AM51" i="3"/>
  <c r="AN51" i="3"/>
  <c r="AO51" i="3"/>
  <c r="AP51" i="3"/>
  <c r="AQ51" i="3"/>
  <c r="AR51" i="3"/>
  <c r="AS51" i="3"/>
  <c r="AT51" i="3"/>
  <c r="AU51" i="3"/>
  <c r="AV51" i="3"/>
  <c r="AW51" i="3"/>
  <c r="AL52" i="3"/>
  <c r="AM52" i="3"/>
  <c r="AN52" i="3"/>
  <c r="AO52" i="3"/>
  <c r="AP52" i="3"/>
  <c r="AQ52" i="3"/>
  <c r="AR52" i="3"/>
  <c r="AS52" i="3"/>
  <c r="AT52" i="3"/>
  <c r="AU52" i="3"/>
  <c r="AV52" i="3"/>
  <c r="AW52" i="3"/>
  <c r="AL53" i="3"/>
  <c r="AM53" i="3"/>
  <c r="AN53" i="3"/>
  <c r="AO53" i="3"/>
  <c r="AP53" i="3"/>
  <c r="AQ53" i="3"/>
  <c r="AR53" i="3"/>
  <c r="AS53" i="3"/>
  <c r="AT53" i="3"/>
  <c r="AU53" i="3"/>
  <c r="AV53" i="3"/>
  <c r="AW53" i="3"/>
  <c r="AL54" i="3"/>
  <c r="AM54" i="3"/>
  <c r="AN54" i="3"/>
  <c r="AO54" i="3"/>
  <c r="AP54" i="3"/>
  <c r="AQ54" i="3"/>
  <c r="AR54" i="3"/>
  <c r="AS54" i="3"/>
  <c r="AT54" i="3"/>
  <c r="AU54" i="3"/>
  <c r="AV54" i="3"/>
  <c r="AW54" i="3"/>
  <c r="AL55" i="3"/>
  <c r="AM55" i="3"/>
  <c r="AN55" i="3"/>
  <c r="AO55" i="3"/>
  <c r="AP55" i="3"/>
  <c r="AQ55" i="3"/>
  <c r="AR55" i="3"/>
  <c r="AS55" i="3"/>
  <c r="AT55" i="3"/>
  <c r="AU55" i="3"/>
  <c r="AV55" i="3"/>
  <c r="AW55" i="3"/>
  <c r="AL16" i="3"/>
  <c r="H49" i="3"/>
  <c r="I49" i="3"/>
  <c r="J49" i="3"/>
  <c r="K49" i="3"/>
  <c r="L49" i="3"/>
  <c r="M49" i="3"/>
  <c r="N49" i="3"/>
  <c r="O49" i="3"/>
  <c r="P49" i="3"/>
  <c r="Q49" i="3"/>
  <c r="R49" i="3"/>
  <c r="S49" i="3"/>
  <c r="T49" i="3"/>
  <c r="U49" i="3"/>
  <c r="V49" i="3"/>
  <c r="W49" i="3"/>
  <c r="X49" i="3"/>
  <c r="Y49" i="3"/>
  <c r="Z49" i="3"/>
  <c r="AA49" i="3"/>
  <c r="AB49" i="3"/>
  <c r="AC49" i="3"/>
  <c r="AD49" i="3"/>
  <c r="AE49" i="3"/>
  <c r="AF49" i="3"/>
  <c r="AG49" i="3"/>
  <c r="AH49" i="3"/>
  <c r="AI49" i="3"/>
  <c r="AJ49" i="3"/>
  <c r="AK49" i="3"/>
  <c r="H50" i="3"/>
  <c r="I50" i="3"/>
  <c r="J50" i="3"/>
  <c r="K50" i="3"/>
  <c r="L50" i="3"/>
  <c r="M50" i="3"/>
  <c r="N50" i="3"/>
  <c r="O50" i="3"/>
  <c r="P50" i="3"/>
  <c r="Q50" i="3"/>
  <c r="R50" i="3"/>
  <c r="S50" i="3"/>
  <c r="T50" i="3"/>
  <c r="U50" i="3"/>
  <c r="V50" i="3"/>
  <c r="W50" i="3"/>
  <c r="X50" i="3"/>
  <c r="Y50" i="3"/>
  <c r="Z50" i="3"/>
  <c r="AA50" i="3"/>
  <c r="AB50" i="3"/>
  <c r="AC50" i="3"/>
  <c r="AD50" i="3"/>
  <c r="AE50" i="3"/>
  <c r="AF50" i="3"/>
  <c r="AG50" i="3"/>
  <c r="AH50" i="3"/>
  <c r="AI50" i="3"/>
  <c r="AJ50" i="3"/>
  <c r="AK50" i="3"/>
  <c r="H51" i="3"/>
  <c r="I51" i="3"/>
  <c r="J51" i="3"/>
  <c r="K51" i="3"/>
  <c r="L51" i="3"/>
  <c r="M51" i="3"/>
  <c r="N51" i="3"/>
  <c r="O51" i="3"/>
  <c r="P51" i="3"/>
  <c r="Q51" i="3"/>
  <c r="R51" i="3"/>
  <c r="S51" i="3"/>
  <c r="T51" i="3"/>
  <c r="U51" i="3"/>
  <c r="V51" i="3"/>
  <c r="W51" i="3"/>
  <c r="X51" i="3"/>
  <c r="Y51" i="3"/>
  <c r="Z51" i="3"/>
  <c r="AA51" i="3"/>
  <c r="AB51" i="3"/>
  <c r="AC51" i="3"/>
  <c r="AD51" i="3"/>
  <c r="AE51" i="3"/>
  <c r="AF51" i="3"/>
  <c r="AG51" i="3"/>
  <c r="AH51" i="3"/>
  <c r="AI51" i="3"/>
  <c r="AJ51" i="3"/>
  <c r="AK51" i="3"/>
  <c r="H52" i="3"/>
  <c r="I52" i="3"/>
  <c r="J52" i="3"/>
  <c r="K52" i="3"/>
  <c r="L52" i="3"/>
  <c r="M52" i="3"/>
  <c r="N52" i="3"/>
  <c r="O52" i="3"/>
  <c r="P52" i="3"/>
  <c r="Q52" i="3"/>
  <c r="R52" i="3"/>
  <c r="S52" i="3"/>
  <c r="T52" i="3"/>
  <c r="U52" i="3"/>
  <c r="V52" i="3"/>
  <c r="W52" i="3"/>
  <c r="X52" i="3"/>
  <c r="Y52" i="3"/>
  <c r="Z52" i="3"/>
  <c r="AA52" i="3"/>
  <c r="AB52" i="3"/>
  <c r="AC52" i="3"/>
  <c r="AD52" i="3"/>
  <c r="AE52" i="3"/>
  <c r="AF52" i="3"/>
  <c r="AG52" i="3"/>
  <c r="AH52" i="3"/>
  <c r="AI52" i="3"/>
  <c r="AJ52" i="3"/>
  <c r="AK52" i="3"/>
  <c r="H53" i="3"/>
  <c r="I53" i="3"/>
  <c r="J53" i="3"/>
  <c r="K53" i="3"/>
  <c r="L53" i="3"/>
  <c r="M53" i="3"/>
  <c r="N53" i="3"/>
  <c r="O53" i="3"/>
  <c r="P53" i="3"/>
  <c r="Q53" i="3"/>
  <c r="R53" i="3"/>
  <c r="S53" i="3"/>
  <c r="T53" i="3"/>
  <c r="U53" i="3"/>
  <c r="V53" i="3"/>
  <c r="W53" i="3"/>
  <c r="X53" i="3"/>
  <c r="Y53" i="3"/>
  <c r="Z53" i="3"/>
  <c r="AA53" i="3"/>
  <c r="AB53" i="3"/>
  <c r="AC53" i="3"/>
  <c r="AD53" i="3"/>
  <c r="AE53" i="3"/>
  <c r="AF53" i="3"/>
  <c r="AG53" i="3"/>
  <c r="AH53" i="3"/>
  <c r="AI53" i="3"/>
  <c r="AJ53" i="3"/>
  <c r="AK53" i="3"/>
  <c r="H54" i="3"/>
  <c r="I54" i="3"/>
  <c r="J54" i="3"/>
  <c r="K54" i="3"/>
  <c r="L54" i="3"/>
  <c r="M54" i="3"/>
  <c r="N54" i="3"/>
  <c r="O54" i="3"/>
  <c r="P54" i="3"/>
  <c r="Q54" i="3"/>
  <c r="R54" i="3"/>
  <c r="S54" i="3"/>
  <c r="T54" i="3"/>
  <c r="U54" i="3"/>
  <c r="V54" i="3"/>
  <c r="W54" i="3"/>
  <c r="X54" i="3"/>
  <c r="Y54" i="3"/>
  <c r="Z54" i="3"/>
  <c r="AA54" i="3"/>
  <c r="AB54" i="3"/>
  <c r="AC54" i="3"/>
  <c r="AD54" i="3"/>
  <c r="AE54" i="3"/>
  <c r="AF54" i="3"/>
  <c r="AG54" i="3"/>
  <c r="AH54" i="3"/>
  <c r="AI54" i="3"/>
  <c r="AJ54" i="3"/>
  <c r="AK54" i="3"/>
  <c r="H55" i="3"/>
  <c r="I55" i="3"/>
  <c r="J55" i="3"/>
  <c r="K55" i="3"/>
  <c r="L55" i="3"/>
  <c r="M55" i="3"/>
  <c r="N55" i="3"/>
  <c r="O55" i="3"/>
  <c r="P55" i="3"/>
  <c r="Q55" i="3"/>
  <c r="R55" i="3"/>
  <c r="S55" i="3"/>
  <c r="T55" i="3"/>
  <c r="U55" i="3"/>
  <c r="V55" i="3"/>
  <c r="W55" i="3"/>
  <c r="X55" i="3"/>
  <c r="Y55" i="3"/>
  <c r="Z55" i="3"/>
  <c r="AA55" i="3"/>
  <c r="AB55" i="3"/>
  <c r="AC55" i="3"/>
  <c r="AD55" i="3"/>
  <c r="AE55" i="3"/>
  <c r="AF55" i="3"/>
  <c r="AG55" i="3"/>
  <c r="AH55" i="3"/>
  <c r="AI55" i="3"/>
  <c r="AJ55" i="3"/>
  <c r="AK55" i="3"/>
  <c r="G49" i="3"/>
  <c r="G51" i="3"/>
  <c r="G52" i="3"/>
  <c r="G53" i="3"/>
  <c r="G54" i="3"/>
  <c r="G55" i="3"/>
  <c r="G50" i="3"/>
  <c r="AO16" i="3" l="1"/>
  <c r="AO50" i="3"/>
  <c r="AV16" i="3"/>
  <c r="AN16" i="3"/>
  <c r="AT16" i="3"/>
  <c r="AW16" i="3"/>
  <c r="AM16" i="3"/>
  <c r="AS16" i="3"/>
  <c r="AR16" i="3"/>
  <c r="AU16" i="3"/>
  <c r="AQ16" i="3"/>
  <c r="AP16" i="3"/>
  <c r="AP63" i="3" l="1"/>
  <c r="AQ63" i="3" s="1"/>
  <c r="AR63" i="3" s="1"/>
  <c r="AS63" i="3" s="1"/>
  <c r="AT63" i="3" s="1"/>
  <c r="AU63" i="3" s="1"/>
  <c r="AV63" i="3" s="1"/>
  <c r="AW63" i="3" s="1"/>
  <c r="AX63" i="3" s="1"/>
  <c r="AY63" i="3" s="1"/>
  <c r="AZ63" i="3" s="1"/>
  <c r="BA63" i="3" s="1"/>
  <c r="BB63" i="3" s="1"/>
  <c r="BC63" i="3" s="1"/>
  <c r="BD63" i="3" s="1"/>
  <c r="BE63" i="3" s="1"/>
  <c r="BF63" i="3" s="1"/>
  <c r="BG63" i="3" s="1"/>
  <c r="BH63" i="3" s="1"/>
  <c r="BI63" i="3" s="1"/>
  <c r="BJ63" i="3" s="1"/>
  <c r="BK63" i="3" s="1"/>
  <c r="BL63" i="3" s="1"/>
  <c r="BM63" i="3" s="1"/>
  <c r="BN63" i="3" s="1"/>
  <c r="BO63" i="3" s="1"/>
  <c r="BP63" i="3" s="1"/>
  <c r="BQ63" i="3" s="1"/>
  <c r="BR63" i="3" s="1"/>
  <c r="BS63" i="3" s="1"/>
  <c r="BT63" i="3" s="1"/>
  <c r="BU63" i="3" s="1"/>
  <c r="BV63" i="3" s="1"/>
  <c r="BW63" i="3" s="1"/>
  <c r="BX63" i="3" s="1"/>
  <c r="BY63" i="3" s="1"/>
  <c r="BM48" i="3"/>
  <c r="BL48" i="3"/>
  <c r="BK48" i="3"/>
  <c r="BJ48" i="3"/>
  <c r="BI48" i="3"/>
  <c r="BH48" i="3"/>
  <c r="BG48" i="3"/>
  <c r="BF48" i="3"/>
  <c r="BE48" i="3"/>
  <c r="BD48" i="3"/>
  <c r="BC48" i="3"/>
  <c r="BB48" i="3"/>
  <c r="AZ48" i="3"/>
  <c r="AY48" i="3"/>
  <c r="AX48" i="3"/>
  <c r="AW48" i="3"/>
  <c r="AV48" i="3"/>
  <c r="AU48" i="3"/>
  <c r="AT48" i="3"/>
  <c r="AS48" i="3"/>
  <c r="AR48" i="3"/>
  <c r="AQ48" i="3"/>
  <c r="AP48" i="3"/>
  <c r="AO48" i="3"/>
  <c r="BA48" i="3"/>
  <c r="BL40" i="3"/>
  <c r="BK40" i="3"/>
  <c r="BJ40" i="3"/>
  <c r="BI40" i="3"/>
  <c r="BH40" i="3"/>
  <c r="BG40" i="3"/>
  <c r="BF40" i="3"/>
  <c r="BE40" i="3"/>
  <c r="BD40" i="3"/>
  <c r="BC40" i="3"/>
  <c r="BB40" i="3"/>
  <c r="BH32" i="3"/>
  <c r="BG32" i="3"/>
  <c r="BF32" i="3"/>
  <c r="BE32" i="3"/>
  <c r="BJ32" i="3"/>
  <c r="BI32" i="3"/>
  <c r="BD32" i="3"/>
  <c r="BC32" i="3"/>
  <c r="BB32" i="3"/>
  <c r="BM24" i="3"/>
  <c r="BH24" i="3"/>
  <c r="BG24" i="3"/>
  <c r="BF24" i="3"/>
  <c r="BE24" i="3"/>
  <c r="BL24" i="3"/>
  <c r="BK24" i="3"/>
  <c r="BJ24" i="3"/>
  <c r="BI24" i="3"/>
  <c r="BD24" i="3"/>
  <c r="BC24" i="3"/>
  <c r="BB24" i="3"/>
  <c r="CF9" i="2"/>
  <c r="BL36" i="2"/>
  <c r="AE80" i="3"/>
  <c r="BE56" i="3" l="1"/>
  <c r="BF56" i="3"/>
  <c r="BI56" i="3"/>
  <c r="BH56" i="3"/>
  <c r="BB56" i="3"/>
  <c r="BJ56" i="3"/>
  <c r="BC56" i="3"/>
  <c r="BG56" i="3"/>
  <c r="BD56" i="3"/>
  <c r="CF24" i="2" l="1"/>
  <c r="BS29" i="2" l="1"/>
  <c r="BK29" i="2"/>
  <c r="BQ29" i="2"/>
  <c r="BO29" i="2" l="1"/>
  <c r="BP29" i="2"/>
  <c r="BR29" i="2"/>
  <c r="BL29" i="2" l="1"/>
  <c r="BM29" i="2"/>
  <c r="BN29" i="2"/>
  <c r="CC48" i="3" l="1"/>
  <c r="CC49" i="3"/>
  <c r="CC50" i="3"/>
  <c r="AE16" i="3" l="1"/>
  <c r="AH16" i="3"/>
  <c r="AF16" i="3"/>
  <c r="AD16" i="3"/>
  <c r="AG16" i="3"/>
  <c r="AK16" i="3"/>
  <c r="AC16" i="3"/>
  <c r="AJ16" i="3"/>
  <c r="AB16" i="3"/>
  <c r="AI16" i="3"/>
  <c r="AA16" i="3"/>
  <c r="AZ40" i="3"/>
  <c r="AY40" i="3"/>
  <c r="AX40" i="3"/>
  <c r="AW40" i="3"/>
  <c r="AV40" i="3"/>
  <c r="AU40" i="3"/>
  <c r="AT40" i="3"/>
  <c r="AS40" i="3"/>
  <c r="AR40" i="3"/>
  <c r="AQ40" i="3"/>
  <c r="AP40" i="3"/>
  <c r="AO40" i="3"/>
  <c r="AZ32" i="3"/>
  <c r="AY32" i="3"/>
  <c r="AW32" i="3"/>
  <c r="AV32" i="3"/>
  <c r="AU32" i="3"/>
  <c r="AT32" i="3"/>
  <c r="AS32" i="3"/>
  <c r="AR32" i="3"/>
  <c r="AQ32" i="3"/>
  <c r="AP32" i="3"/>
  <c r="AP8" i="3"/>
  <c r="AQ8" i="3" s="1"/>
  <c r="AR8" i="3" s="1"/>
  <c r="AS8" i="3" s="1"/>
  <c r="AT8" i="3" s="1"/>
  <c r="AU8" i="3" s="1"/>
  <c r="AV8" i="3" s="1"/>
  <c r="AW8" i="3" s="1"/>
  <c r="AX8" i="3" s="1"/>
  <c r="AY8" i="3" s="1"/>
  <c r="AZ8" i="3" s="1"/>
  <c r="BA8" i="3" s="1"/>
  <c r="BB8" i="3" s="1"/>
  <c r="BC8" i="3" s="1"/>
  <c r="BD8" i="3" s="1"/>
  <c r="BE8" i="3" s="1"/>
  <c r="BF8" i="3" s="1"/>
  <c r="BG8" i="3" s="1"/>
  <c r="BH8" i="3" s="1"/>
  <c r="BI8" i="3" s="1"/>
  <c r="BJ8" i="3" s="1"/>
  <c r="BK8" i="3" s="1"/>
  <c r="BL8" i="3" s="1"/>
  <c r="BM8" i="3" s="1"/>
  <c r="BN8" i="3" s="1"/>
  <c r="BO8" i="3" s="1"/>
  <c r="BP8" i="3" s="1"/>
  <c r="BQ8" i="3" s="1"/>
  <c r="BR8" i="3" s="1"/>
  <c r="BS8" i="3" s="1"/>
  <c r="BT8" i="3" s="1"/>
  <c r="BU8" i="3" s="1"/>
  <c r="BV8" i="3" s="1"/>
  <c r="BW8" i="3" s="1"/>
  <c r="BX8" i="3" s="1"/>
  <c r="BY8" i="3" s="1"/>
  <c r="AV24" i="3"/>
  <c r="CB16" i="2"/>
  <c r="CA16" i="2"/>
  <c r="CE16" i="2"/>
  <c r="CD16" i="2"/>
  <c r="CC16" i="2"/>
  <c r="BZ16" i="2"/>
  <c r="BY16" i="2"/>
  <c r="BX16" i="2"/>
  <c r="BW16" i="2"/>
  <c r="AR24" i="3" l="1"/>
  <c r="AZ24" i="3"/>
  <c r="BA40" i="3"/>
  <c r="AV56" i="3"/>
  <c r="AT24" i="3"/>
  <c r="AP24" i="3"/>
  <c r="AT56" i="3"/>
  <c r="AX56" i="3"/>
  <c r="AU24" i="3"/>
  <c r="AQ24" i="3"/>
  <c r="AY24" i="3"/>
  <c r="AW24" i="3"/>
  <c r="AS24" i="3"/>
  <c r="BA24" i="3"/>
  <c r="BA32" i="3"/>
  <c r="AR56" i="3"/>
  <c r="AZ56" i="3"/>
  <c r="AS56" i="3" l="1"/>
  <c r="AQ56" i="3"/>
  <c r="BA56" i="3"/>
  <c r="AW56" i="3"/>
  <c r="AY56" i="3"/>
  <c r="AU56" i="3"/>
  <c r="AP56" i="3"/>
  <c r="CG16" i="3" l="1"/>
  <c r="BH29" i="2" l="1"/>
  <c r="BD29" i="2"/>
  <c r="AZ29" i="2"/>
  <c r="AV29" i="2"/>
  <c r="AR29" i="2"/>
  <c r="AN29" i="2"/>
  <c r="AJ29" i="2"/>
  <c r="AF29" i="2"/>
  <c r="AB29" i="2"/>
  <c r="X29" i="2"/>
  <c r="T29" i="2"/>
  <c r="P29" i="2"/>
  <c r="L29" i="2"/>
  <c r="H29" i="2"/>
  <c r="D29" i="2"/>
  <c r="E29" i="2" l="1"/>
  <c r="V29" i="2"/>
  <c r="AL29" i="2"/>
  <c r="BB29" i="2"/>
  <c r="D56" i="3"/>
  <c r="AO24" i="3"/>
  <c r="AN24" i="3"/>
  <c r="T56" i="3"/>
  <c r="E56" i="3"/>
  <c r="I16" i="3"/>
  <c r="M16" i="3"/>
  <c r="U16" i="3"/>
  <c r="Y16" i="3"/>
  <c r="P16" i="3"/>
  <c r="L16" i="2"/>
  <c r="X16" i="2"/>
  <c r="AJ16" i="2"/>
  <c r="AV16" i="2"/>
  <c r="BH16" i="2"/>
  <c r="BL16" i="2"/>
  <c r="BP16" i="2"/>
  <c r="BT16" i="2"/>
  <c r="D16" i="2"/>
  <c r="P16" i="2"/>
  <c r="AB16" i="2"/>
  <c r="AR16" i="2"/>
  <c r="BD16" i="2"/>
  <c r="H16" i="2"/>
  <c r="T16" i="2"/>
  <c r="AF16" i="2"/>
  <c r="AN16" i="2"/>
  <c r="AZ16" i="2"/>
  <c r="J29" i="2"/>
  <c r="N29" i="2"/>
  <c r="AD29" i="2"/>
  <c r="AT29" i="2"/>
  <c r="S29" i="2"/>
  <c r="AA29" i="2"/>
  <c r="AI29" i="2"/>
  <c r="AQ29" i="2"/>
  <c r="BG29" i="2"/>
  <c r="I16" i="2"/>
  <c r="U16" i="2"/>
  <c r="Y16" i="2"/>
  <c r="AG16" i="2"/>
  <c r="AK16" i="2"/>
  <c r="AS16" i="2"/>
  <c r="AW16" i="2"/>
  <c r="BA16" i="2"/>
  <c r="BE16" i="2"/>
  <c r="BI16" i="2"/>
  <c r="BM16" i="2"/>
  <c r="BQ16" i="2"/>
  <c r="BU16" i="2"/>
  <c r="M29" i="2"/>
  <c r="Q29" i="2"/>
  <c r="U29" i="2"/>
  <c r="Y29" i="2"/>
  <c r="AC29" i="2"/>
  <c r="AG29" i="2"/>
  <c r="AK29" i="2"/>
  <c r="AO29" i="2"/>
  <c r="AS29" i="2"/>
  <c r="AW29" i="2"/>
  <c r="BA29" i="2"/>
  <c r="BE29" i="2"/>
  <c r="BI29" i="2"/>
  <c r="M16" i="2"/>
  <c r="AC16" i="2"/>
  <c r="AO16" i="2"/>
  <c r="F29" i="2"/>
  <c r="R29" i="2"/>
  <c r="Z29" i="2"/>
  <c r="AH29" i="2"/>
  <c r="AP29" i="2"/>
  <c r="AX29" i="2"/>
  <c r="BF29" i="2"/>
  <c r="I29" i="2"/>
  <c r="BJ29" i="2"/>
  <c r="E16" i="2"/>
  <c r="Q16" i="2"/>
  <c r="G16" i="2"/>
  <c r="K16" i="2"/>
  <c r="O16" i="2"/>
  <c r="S16" i="2"/>
  <c r="W16" i="2"/>
  <c r="AA16" i="2"/>
  <c r="AE16" i="2"/>
  <c r="AI16" i="2"/>
  <c r="AM16" i="2"/>
  <c r="AQ16" i="2"/>
  <c r="AU16" i="2"/>
  <c r="AY16" i="2"/>
  <c r="BC16" i="2"/>
  <c r="BG16" i="2"/>
  <c r="BK16" i="2"/>
  <c r="BO16" i="2"/>
  <c r="BS16" i="2"/>
  <c r="CI11" i="2"/>
  <c r="CI13" i="2" s="1"/>
  <c r="F16" i="2"/>
  <c r="J16" i="2"/>
  <c r="N16" i="2"/>
  <c r="R16" i="2"/>
  <c r="V16" i="2"/>
  <c r="Z16" i="2"/>
  <c r="AD16" i="2"/>
  <c r="AH16" i="2"/>
  <c r="AL16" i="2"/>
  <c r="AP16" i="2"/>
  <c r="AT16" i="2"/>
  <c r="AX16" i="2"/>
  <c r="BB16" i="2"/>
  <c r="BF16" i="2"/>
  <c r="BJ16" i="2"/>
  <c r="BN16" i="2"/>
  <c r="BR16" i="2"/>
  <c r="BV16" i="2"/>
  <c r="G29" i="2"/>
  <c r="O29" i="2"/>
  <c r="W29" i="2"/>
  <c r="AE29" i="2"/>
  <c r="AM29" i="2"/>
  <c r="AU29" i="2"/>
  <c r="BC29" i="2"/>
  <c r="AY29" i="2"/>
  <c r="Q16" i="3"/>
  <c r="I56" i="3"/>
  <c r="J16" i="3"/>
  <c r="J56" i="3"/>
  <c r="N16" i="3"/>
  <c r="N56" i="3"/>
  <c r="R16" i="3"/>
  <c r="R56" i="3"/>
  <c r="V16" i="3"/>
  <c r="V56" i="3"/>
  <c r="Z16" i="3"/>
  <c r="Z56" i="3"/>
  <c r="T16" i="3"/>
  <c r="AO32" i="3"/>
  <c r="M56" i="3"/>
  <c r="Y56" i="3"/>
  <c r="G16" i="3"/>
  <c r="G56" i="3"/>
  <c r="K16" i="3"/>
  <c r="K56" i="3"/>
  <c r="O16" i="3"/>
  <c r="O56" i="3"/>
  <c r="S16" i="3"/>
  <c r="S56" i="3"/>
  <c r="W16" i="3"/>
  <c r="W56" i="3"/>
  <c r="H16" i="3"/>
  <c r="X16" i="3"/>
  <c r="Q56" i="3"/>
  <c r="H56" i="3"/>
  <c r="L56" i="3"/>
  <c r="P56" i="3"/>
  <c r="X56" i="3"/>
  <c r="L16" i="3"/>
  <c r="AM24" i="3"/>
  <c r="U56" i="3"/>
  <c r="B56" i="3"/>
  <c r="F56" i="3"/>
  <c r="C56" i="3"/>
  <c r="CI25" i="2"/>
  <c r="CG24" i="3" l="1"/>
  <c r="AD56" i="3"/>
  <c r="AM56" i="3"/>
  <c r="AH56" i="3"/>
  <c r="AG56" i="3"/>
  <c r="AF56" i="3"/>
  <c r="AA56" i="3"/>
  <c r="AN56" i="3"/>
  <c r="AI56" i="3"/>
  <c r="AC56" i="3"/>
  <c r="AO56" i="3"/>
  <c r="AL56" i="3"/>
  <c r="AK56" i="3"/>
  <c r="AJ56" i="3"/>
  <c r="AE56" i="3"/>
  <c r="AB56" i="3"/>
  <c r="BO69" i="3" l="1"/>
  <c r="BK69" i="3"/>
  <c r="BV69" i="3"/>
  <c r="BT69" i="3"/>
  <c r="BR69" i="3"/>
  <c r="BL69" i="3"/>
  <c r="BN69" i="3"/>
  <c r="BX69" i="3"/>
  <c r="BM69" i="3"/>
  <c r="CG66" i="3"/>
  <c r="BU69" i="3"/>
  <c r="BS69" i="3"/>
  <c r="BY69" i="3"/>
  <c r="BW69" i="3"/>
  <c r="CG68" i="3"/>
  <c r="CG67" i="3" l="1"/>
  <c r="BQ69" i="3"/>
  <c r="CG64" i="3" l="1"/>
  <c r="CG65" i="3"/>
  <c r="BP69" i="3"/>
  <c r="CG69" i="3" l="1"/>
  <c r="CG47" i="3"/>
  <c r="CG42" i="3" l="1"/>
  <c r="CG41" i="3" l="1"/>
  <c r="CG48" i="3" s="1"/>
  <c r="BZ41" i="3"/>
  <c r="BY48" i="3"/>
  <c r="CC54" i="3" l="1"/>
  <c r="CC43" i="3"/>
  <c r="BK50" i="3" l="1"/>
  <c r="BL50" i="3" l="1"/>
  <c r="CG26" i="3" l="1"/>
  <c r="BK49" i="3" l="1"/>
  <c r="BK32" i="3"/>
  <c r="CC15" i="3"/>
  <c r="CC16" i="3" s="1"/>
  <c r="BK56" i="3" l="1"/>
  <c r="BL49" i="3"/>
  <c r="BL56" i="3" s="1"/>
  <c r="BL32" i="3"/>
  <c r="BM32" i="3" l="1"/>
  <c r="BN32" i="3" l="1"/>
  <c r="BO32" i="3" l="1"/>
  <c r="BQ32" i="3" l="1"/>
  <c r="BP32" i="3"/>
  <c r="BR32" i="3" l="1"/>
  <c r="BS32" i="3" l="1"/>
  <c r="BT32" i="3" l="1"/>
  <c r="BU32" i="3" l="1"/>
  <c r="BV32" i="3" l="1"/>
  <c r="BW32" i="3" l="1"/>
  <c r="BX32" i="3" l="1"/>
  <c r="CC52" i="3" l="1"/>
  <c r="CC24" i="3"/>
  <c r="BY32" i="3"/>
  <c r="BZ25" i="3"/>
  <c r="CC26" i="3" s="1"/>
  <c r="CG25" i="3"/>
  <c r="CG32" i="3" s="1"/>
  <c r="CC28" i="3" l="1"/>
  <c r="BM55" i="3" l="1"/>
  <c r="BN55" i="3" l="1"/>
  <c r="BP55" i="3" l="1"/>
  <c r="BO55" i="3" l="1"/>
  <c r="BQ55" i="3"/>
  <c r="BR55" i="3" l="1"/>
  <c r="BS55" i="3" l="1"/>
  <c r="BT55" i="3" l="1"/>
  <c r="BU55" i="3" l="1"/>
  <c r="BV55" i="3" l="1"/>
  <c r="BW55" i="3" l="1"/>
  <c r="BX55" i="3" l="1"/>
  <c r="BY55" i="3" l="1"/>
  <c r="CG55" i="3" s="1"/>
  <c r="CG39" i="3"/>
  <c r="BN50" i="3" l="1"/>
  <c r="BO50" i="3"/>
  <c r="BM50" i="3"/>
  <c r="BN40" i="3" l="1"/>
  <c r="BN49" i="3"/>
  <c r="BM40" i="3" l="1"/>
  <c r="BM49" i="3"/>
  <c r="BN56" i="3"/>
  <c r="BO40" i="3"/>
  <c r="BO49" i="3"/>
  <c r="BO56" i="3" s="1"/>
  <c r="BP49" i="3" l="1"/>
  <c r="BM56" i="3"/>
  <c r="BP50" i="3" l="1"/>
  <c r="BP56" i="3" s="1"/>
  <c r="BQ50" i="3"/>
  <c r="BP40" i="3"/>
  <c r="BR50" i="3" l="1"/>
  <c r="BQ40" i="3"/>
  <c r="BQ49" i="3"/>
  <c r="BQ56" i="3" l="1"/>
  <c r="BS50" i="3"/>
  <c r="BR40" i="3"/>
  <c r="BR49" i="3"/>
  <c r="BR56" i="3" s="1"/>
  <c r="BT50" i="3" l="1"/>
  <c r="BS40" i="3"/>
  <c r="BS49" i="3"/>
  <c r="BS56" i="3" s="1"/>
  <c r="BU50" i="3" l="1"/>
  <c r="BT40" i="3"/>
  <c r="BT49" i="3"/>
  <c r="BT56" i="3" l="1"/>
  <c r="BV50" i="3"/>
  <c r="BU40" i="3"/>
  <c r="BU49" i="3"/>
  <c r="BU56" i="3" s="1"/>
  <c r="BW50" i="3" l="1"/>
  <c r="BV40" i="3"/>
  <c r="BV49" i="3"/>
  <c r="BV56" i="3" s="1"/>
  <c r="BX50" i="3" l="1"/>
  <c r="BW40" i="3"/>
  <c r="BW49" i="3"/>
  <c r="BW56" i="3" s="1"/>
  <c r="BX40" i="3" l="1"/>
  <c r="BX49" i="3"/>
  <c r="BX56" i="3" s="1"/>
  <c r="BY50" i="3" l="1"/>
  <c r="CG50" i="3" s="1"/>
  <c r="CG34" i="3"/>
  <c r="BY40" i="3" l="1"/>
  <c r="BY49" i="3"/>
  <c r="CG33" i="3"/>
  <c r="CG40" i="3" s="1"/>
  <c r="BZ33" i="3"/>
  <c r="CC53" i="3"/>
  <c r="CC55" i="3" s="1"/>
  <c r="CC35" i="3" l="1"/>
  <c r="BY56" i="3"/>
  <c r="CG49" i="3"/>
  <c r="CG56" i="3" s="1"/>
  <c r="BZ49" i="3"/>
  <c r="CC56" i="3" s="1"/>
  <c r="AE69" i="3" l="1"/>
  <c r="AD69" i="3"/>
  <c r="AC69" i="3"/>
  <c r="AB69" i="3"/>
  <c r="AA69" i="3"/>
  <c r="Z69" i="3"/>
  <c r="Y69" i="3"/>
  <c r="X69" i="3"/>
  <c r="W69" i="3"/>
  <c r="V69" i="3"/>
  <c r="U69" i="3"/>
  <c r="T69" i="3"/>
  <c r="S69" i="3"/>
  <c r="R69" i="3"/>
  <c r="Q69" i="3"/>
  <c r="P69" i="3"/>
  <c r="O69" i="3"/>
  <c r="N69" i="3"/>
  <c r="M69" i="3"/>
  <c r="L69" i="3"/>
  <c r="K69" i="3"/>
  <c r="J69" i="3"/>
  <c r="I69" i="3"/>
  <c r="H69" i="3"/>
  <c r="G69" i="3"/>
  <c r="F69" i="3"/>
  <c r="E69" i="3"/>
  <c r="D69" i="3" l="1"/>
  <c r="BZ64" i="3"/>
  <c r="AT69" i="3" l="1"/>
  <c r="AL69" i="3"/>
  <c r="BI69" i="3"/>
  <c r="AS69" i="3"/>
  <c r="AK69" i="3"/>
  <c r="BH69" i="3"/>
  <c r="AR69" i="3"/>
  <c r="AJ69" i="3"/>
  <c r="BG69" i="3"/>
  <c r="AI69" i="3"/>
  <c r="BF69" i="3"/>
  <c r="AX69" i="3"/>
  <c r="AP69" i="3"/>
  <c r="AH69" i="3"/>
  <c r="BD69" i="3"/>
  <c r="AV69" i="3"/>
  <c r="AN69" i="3"/>
  <c r="AF69" i="3"/>
  <c r="BJ69" i="3"/>
  <c r="BC69" i="3"/>
  <c r="AU69" i="3"/>
  <c r="AM69" i="3"/>
  <c r="AY69" i="3"/>
  <c r="AQ69" i="3"/>
  <c r="BE69" i="3"/>
  <c r="AW69" i="3"/>
  <c r="AO69" i="3"/>
  <c r="AG69" i="3"/>
  <c r="AZ69" i="3" l="1"/>
  <c r="BA69" i="3"/>
  <c r="BB69" i="3" l="1"/>
  <c r="CC65" i="3"/>
</calcChain>
</file>

<file path=xl/sharedStrings.xml><?xml version="1.0" encoding="utf-8"?>
<sst xmlns="http://schemas.openxmlformats.org/spreadsheetml/2006/main" count="175" uniqueCount="101">
  <si>
    <t>TD</t>
  </si>
  <si>
    <t>Total</t>
  </si>
  <si>
    <t>PC</t>
  </si>
  <si>
    <t>Rider EEIC Data - by Program Year</t>
  </si>
  <si>
    <t xml:space="preserve">     Res</t>
  </si>
  <si>
    <t xml:space="preserve">     Biz</t>
  </si>
  <si>
    <t xml:space="preserve">     Low Income</t>
  </si>
  <si>
    <t xml:space="preserve">     General</t>
  </si>
  <si>
    <t>M2</t>
  </si>
  <si>
    <t>M3</t>
  </si>
  <si>
    <t xml:space="preserve">     1M - RES</t>
  </si>
  <si>
    <t xml:space="preserve">     2M - SGS</t>
  </si>
  <si>
    <t xml:space="preserve">     3M - LGS</t>
  </si>
  <si>
    <t xml:space="preserve">     4M - SPS</t>
  </si>
  <si>
    <t xml:space="preserve">     11M - LPS</t>
  </si>
  <si>
    <t>Green = match previous Rider EEIC</t>
  </si>
  <si>
    <t>M2 non-LL and LL actuals</t>
  </si>
  <si>
    <t>Difference from O/U</t>
  </si>
  <si>
    <t>Difference</t>
  </si>
  <si>
    <t>&lt;-- Actuals</t>
  </si>
  <si>
    <t>Forecast --&gt;</t>
  </si>
  <si>
    <t>M3 TOTAL</t>
  </si>
  <si>
    <t>Total from M2 non-LL (rebased 4/2020)</t>
  </si>
  <si>
    <t>Check Actuals</t>
  </si>
  <si>
    <t>Check Forecast</t>
  </si>
  <si>
    <t>Total Actuals</t>
  </si>
  <si>
    <t>Check Actuals + Forecast</t>
  </si>
  <si>
    <t>x</t>
  </si>
  <si>
    <t>Check</t>
  </si>
  <si>
    <t>Source file:</t>
  </si>
  <si>
    <t>Check Total Actuals + Forecast</t>
  </si>
  <si>
    <t>Forecast</t>
  </si>
  <si>
    <t>Total M3 Program Costs through 1/2023</t>
  </si>
  <si>
    <t>PAYS Labor correction for charges since Prudence Review through current (10/1/20-10/31/21)</t>
  </si>
  <si>
    <t>Interest</t>
  </si>
  <si>
    <t>Total PAYS Labor correction</t>
  </si>
  <si>
    <t xml:space="preserve">Throughput Disincentive by Program Year (Monthly; rather than Cumulative) </t>
  </si>
  <si>
    <t>2021 Rate Case finding correction - ER-2021-0240</t>
  </si>
  <si>
    <t>See Rate Case correction to right (cell AM83) --&gt;</t>
  </si>
  <si>
    <t>2021 Prudence Review finding correction - EO-2021-0157</t>
  </si>
  <si>
    <t>Resource Type 34 (Purchasing Rate) correction for MEEIA 3 through 2/28/21</t>
  </si>
  <si>
    <t>Total RT 34 correction</t>
  </si>
  <si>
    <t>See Prudence Review correction to right (cell AE88) --&gt;</t>
  </si>
  <si>
    <t>See Prudence Review correction to right (cell BL36) --&gt;</t>
  </si>
  <si>
    <t>Based on Evaluated savings and actuals through October 2022</t>
  </si>
  <si>
    <t>Program Costs (based on actuals through October 2022)</t>
  </si>
  <si>
    <t>Work Orders put in complete status in early 2022</t>
  </si>
  <si>
    <t>Total from M2 LL (rebased 3/2022)</t>
  </si>
  <si>
    <t>Total M2 non-LL and LL (fully rebased)</t>
  </si>
  <si>
    <t>GL_M2PC program cost summary_2022-09-28_complete</t>
  </si>
  <si>
    <t>^ Program Costs rolled over into MEEIA 2019-21 on February 2022; costs final prior to rollover</t>
  </si>
  <si>
    <t>12 months: Feb 2024-Jan 2025 --&gt;</t>
  </si>
  <si>
    <t>Feb-24 to Jan-25 Total</t>
  </si>
  <si>
    <t>M3 PY19-23 actuals</t>
  </si>
  <si>
    <t>Based on Actuals through October 2023</t>
  </si>
  <si>
    <t>Compare to O/U thru 9/2023 (final)</t>
  </si>
  <si>
    <t>M2PC expenses complete</t>
  </si>
  <si>
    <t>Total M3 thru 10/2023</t>
  </si>
  <si>
    <t>Total PY19+PY20+PY21+PY22+PY23</t>
  </si>
  <si>
    <t>Total PY19 to PY23 from TD Calcs</t>
  </si>
  <si>
    <t>M3 PY22</t>
  </si>
  <si>
    <t>M3 PY23</t>
  </si>
  <si>
    <t>M3 PY24</t>
  </si>
  <si>
    <t>M3 PY25</t>
  </si>
  <si>
    <t>Total from M3 PY19 thru 10/2022</t>
  </si>
  <si>
    <t>Total from M3 PY20 thru 10/2022</t>
  </si>
  <si>
    <t>Total from M3 PY21 thru 10/2023</t>
  </si>
  <si>
    <t>Total from M3 PY22 thru 10/2023</t>
  </si>
  <si>
    <t>Total from M3 PY23 thru 10/2023</t>
  </si>
  <si>
    <t>Total M3 PY19 start to 1/2025</t>
  </si>
  <si>
    <t>Total M3 PY20 start to 1/2025</t>
  </si>
  <si>
    <t>Total M3 PY21 start to 1/2025</t>
  </si>
  <si>
    <t>Total M3 PY22 start to 1/2025</t>
  </si>
  <si>
    <t>Total M3 PY23 start to 1/2025</t>
  </si>
  <si>
    <t>Total M3 PY24 thru 1/2025</t>
  </si>
  <si>
    <t>Total M3 PY25 thru 1/2025</t>
  </si>
  <si>
    <t>PY19 thru 1/2025</t>
  </si>
  <si>
    <t>PY20 thru 1/2025</t>
  </si>
  <si>
    <t>PY21 thru 1/2025</t>
  </si>
  <si>
    <t>PY22 thru 1/2025</t>
  </si>
  <si>
    <t>PY23 thru 1/2025</t>
  </si>
  <si>
    <t>PY24 thru 1/2025</t>
  </si>
  <si>
    <t>PY25 thru 1/2025</t>
  </si>
  <si>
    <t>Total M3 Program Costs through 1/2025</t>
  </si>
  <si>
    <t>(Actuals from 2023-10 MEEIA over under calculations…xlsx and checked PY files)</t>
  </si>
  <si>
    <t>GL_M3PC program cost summary_2023-11-10_10+2.xlsx</t>
  </si>
  <si>
    <t>PY2019-PY2022 based on evaluated savings; PY2023 based on forecast savings and 82.5% NTG (per approved filing); PY2024 based on forecast savings and 65%/100% NTG (per approved filing); PY24 based on business as usual savings and 79.9% NTG (per MEEIA 4 filing submited in 2023)</t>
  </si>
  <si>
    <t>^ Actuals in Rider EEIC Workpaper 3; "M3 Allocations - TD" tab; beginning in cell AV14</t>
  </si>
  <si>
    <t>^ Actuals in Rider EEIC Workpaper 2; "PCR (M3)" tab; beginning in cell AW15</t>
  </si>
  <si>
    <t>^ Actuals in Rider EEIC Workpaper 3; "M2 Allocations - TD" tab; beginning in cell BT14</t>
  </si>
  <si>
    <t>^ Actuals in Rider EEIC Workpaper 2; "PCR (M2)" tab; beginning in cell BT15</t>
  </si>
  <si>
    <t>Based on Actuals through October 2022 - No change since prior year's Rider EEIC inputs</t>
  </si>
  <si>
    <t>JNG7.A - MEEIA 2016-18 nonLL_TD Calc_REBASED_2020-06-19.xlsx</t>
  </si>
  <si>
    <t>JNG7.B - MEEIA 2016-18 LL_TD Calc_post trueup_REBASED_2022-10-24.xlsx</t>
  </si>
  <si>
    <t>JNG7.C - MEEIA 2019-21 PY19_TD Calc_post trueup_REBASED_2022-10-24.xlsx</t>
  </si>
  <si>
    <t>JNG7.D - MEEIA 2019-21 PY20_TD Calc_post trueup_REBASED_2022-10-24.xlsx</t>
  </si>
  <si>
    <t>JNG7.E - MEEIA 2019-21 PY21_TD Calc_post trueup_REBASED_2023-10-23.xlsx</t>
  </si>
  <si>
    <t>JNG7.F - MEEIA 2019-21 PY22_TD Calc_post 
trueup_2023-10-06.xlsx</t>
  </si>
  <si>
    <t>JNG7.G - MEEIA 2019-21 PY23_TD Calc_
actuals+forecast_2023-11-10.xlsx</t>
  </si>
  <si>
    <t>JNG7.H - MEEIA 2019-21 PY24_TD Calc_forecast_2023-11-10.xlsx</t>
  </si>
  <si>
    <t>JNG7.I - MEEIA 2019-21 PY25_TD Calc_forecast_2023-11-10.xlsx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</si>
</sst>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[$-409]mmm\-yy;@"/>
    <numFmt numFmtId="165" formatCode="_(&quot;$&quot;* #,##0_);_(&quot;$&quot;* \(#,##0\);_(&quot;$&quot;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B050"/>
      <name val="Calibri"/>
      <family val="2"/>
      <scheme val="minor"/>
    </font>
    <font>
      <i/>
      <sz val="1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trike/>
      <sz val="11"/>
      <color rgb="FFFF0000"/>
      <name val="Calibri"/>
      <family val="2"/>
      <scheme val="minor"/>
    </font>
    <font>
      <strike/>
      <sz val="11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1"/>
      <color theme="8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8"/>
      <name val="Calibri"/>
      <family val="2"/>
      <scheme val="minor"/>
    </font>
    <font>
      <sz val="11"/>
      <color theme="8"/>
      <name val="Calibri"/>
      <family val="2"/>
      <scheme val="minor"/>
    </font>
    <font>
      <i/>
      <sz val="11"/>
      <color theme="8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C5DFF7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4" tint="0.79998168889431442"/>
        <bgColor indexed="64"/>
      </patternFill>
    </fill>
  </fills>
  <borders count="89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rgb="FFFF0000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Dashed">
        <color auto="1"/>
      </right>
      <top/>
      <bottom/>
      <diagonal/>
    </border>
    <border>
      <left style="thin">
        <color indexed="64"/>
      </left>
      <right style="mediumDashed">
        <color auto="1"/>
      </right>
      <top style="medium">
        <color indexed="64"/>
      </top>
      <bottom/>
      <diagonal/>
    </border>
    <border>
      <left style="thin">
        <color indexed="64"/>
      </left>
      <right style="mediumDashed">
        <color auto="1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Dashed">
        <color auto="1"/>
      </right>
      <top/>
      <bottom style="thin">
        <color indexed="64"/>
      </bottom>
      <diagonal/>
    </border>
    <border>
      <left style="thin">
        <color indexed="64"/>
      </left>
      <right style="mediumDashed">
        <color auto="1"/>
      </right>
      <top/>
      <bottom/>
      <diagonal/>
    </border>
    <border>
      <left style="thin">
        <color indexed="64"/>
      </left>
      <right style="mediumDashed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Dashed">
        <color auto="1"/>
      </right>
      <top/>
      <bottom style="medium">
        <color indexed="64"/>
      </bottom>
      <diagonal/>
    </border>
    <border>
      <left style="thin">
        <color indexed="64"/>
      </left>
      <right style="mediumDashed">
        <color auto="1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ck">
        <color rgb="FFFF0000"/>
      </left>
      <right style="thick">
        <color rgb="FFFF0000"/>
      </right>
      <top/>
      <bottom style="thin">
        <color indexed="64"/>
      </bottom>
      <diagonal/>
    </border>
    <border>
      <left style="thick">
        <color rgb="FFFF0000"/>
      </left>
      <right style="thick">
        <color rgb="FFFF0000"/>
      </right>
      <top/>
      <bottom style="thick">
        <color rgb="FFFF0000"/>
      </bottom>
      <diagonal/>
    </border>
    <border>
      <left style="thin">
        <color indexed="64"/>
      </left>
      <right style="thin">
        <color indexed="64"/>
      </right>
      <top style="thick">
        <color rgb="FFFF0000"/>
      </top>
      <bottom style="thin">
        <color indexed="64"/>
      </bottom>
      <diagonal/>
    </border>
    <border>
      <left style="thin">
        <color indexed="64"/>
      </left>
      <right style="mediumDashed">
        <color auto="1"/>
      </right>
      <top style="thick">
        <color rgb="FFFF0000"/>
      </top>
      <bottom style="thin">
        <color indexed="64"/>
      </bottom>
      <diagonal/>
    </border>
    <border>
      <left/>
      <right style="thin">
        <color indexed="64"/>
      </right>
      <top style="thick">
        <color rgb="FFFF0000"/>
      </top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ck">
        <color rgb="FFFF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rgb="FFFF0000"/>
      </bottom>
      <diagonal/>
    </border>
    <border>
      <left style="thin">
        <color indexed="64"/>
      </left>
      <right style="mediumDashed">
        <color auto="1"/>
      </right>
      <top/>
      <bottom style="thick">
        <color rgb="FFFF0000"/>
      </bottom>
      <diagonal/>
    </border>
    <border>
      <left/>
      <right style="thin">
        <color indexed="64"/>
      </right>
      <top/>
      <bottom style="thick">
        <color rgb="FFFF000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ck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 style="mediumDashed">
        <color auto="1"/>
      </right>
      <top style="thin">
        <color indexed="64"/>
      </top>
      <bottom style="thick">
        <color rgb="FFFF0000"/>
      </bottom>
      <diagonal/>
    </border>
    <border>
      <left/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thick">
        <color rgb="FFFF0000"/>
      </bottom>
      <diagonal/>
    </border>
    <border>
      <left/>
      <right style="thick">
        <color auto="1"/>
      </right>
      <top/>
      <bottom/>
      <diagonal/>
    </border>
    <border>
      <left style="thin">
        <color indexed="64"/>
      </left>
      <right style="thick">
        <color auto="1"/>
      </right>
      <top/>
      <bottom style="medium">
        <color indexed="64"/>
      </bottom>
      <diagonal/>
    </border>
    <border>
      <left style="thin">
        <color indexed="64"/>
      </left>
      <right style="thick">
        <color auto="1"/>
      </right>
      <top style="medium">
        <color indexed="64"/>
      </top>
      <bottom/>
      <diagonal/>
    </border>
    <border>
      <left style="thin">
        <color indexed="64"/>
      </left>
      <right style="thick">
        <color auto="1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auto="1"/>
      </right>
      <top/>
      <bottom style="thin">
        <color indexed="64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auto="1"/>
      </right>
      <top/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auto="1"/>
      </right>
      <top style="thick">
        <color rgb="FFFF0000"/>
      </top>
      <bottom style="thin">
        <color indexed="64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ck">
        <color rgb="FFFF0000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ck">
        <color auto="1"/>
      </right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medium">
        <color auto="1"/>
      </right>
      <top style="thin">
        <color auto="1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indexed="64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ck">
        <color rgb="FFFF0000"/>
      </right>
      <top/>
      <bottom style="thick">
        <color rgb="FFFF0000"/>
      </bottom>
      <diagonal/>
    </border>
    <border>
      <left/>
      <right style="mediumDashed">
        <color indexed="64"/>
      </right>
      <top style="medium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ck">
        <color rgb="FFFF0000"/>
      </left>
      <right style="thin">
        <color indexed="64"/>
      </right>
      <top style="thick">
        <color rgb="FFFF0000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/>
      <bottom style="thin">
        <color indexed="64"/>
      </bottom>
      <diagonal/>
    </border>
    <border>
      <left style="thick">
        <color rgb="FFFF0000"/>
      </left>
      <right style="thin">
        <color indexed="64"/>
      </right>
      <top/>
      <bottom style="thick">
        <color rgb="FFFF0000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66">
    <xf numFmtId="0" fontId="0" fillId="0" borderId="0" xfId="0"/>
    <xf numFmtId="0" fontId="4" fillId="0" borderId="0" xfId="0" applyFont="1"/>
    <xf numFmtId="0" fontId="5" fillId="0" borderId="0" xfId="0" applyFont="1"/>
    <xf numFmtId="0" fontId="3" fillId="0" borderId="0" xfId="0" applyFont="1"/>
    <xf numFmtId="0" fontId="3" fillId="0" borderId="1" xfId="0" applyFont="1" applyBorder="1" applyAlignment="1">
      <alignment horizontal="center"/>
    </xf>
    <xf numFmtId="0" fontId="7" fillId="0" borderId="0" xfId="0" applyFont="1"/>
    <xf numFmtId="165" fontId="0" fillId="0" borderId="5" xfId="1" applyNumberFormat="1" applyFont="1" applyFill="1" applyBorder="1"/>
    <xf numFmtId="165" fontId="5" fillId="0" borderId="0" xfId="1" applyNumberFormat="1" applyFont="1"/>
    <xf numFmtId="165" fontId="0" fillId="0" borderId="0" xfId="1" applyNumberFormat="1" applyFont="1"/>
    <xf numFmtId="44" fontId="0" fillId="0" borderId="0" xfId="1" applyFont="1"/>
    <xf numFmtId="165" fontId="0" fillId="0" borderId="8" xfId="1" applyNumberFormat="1" applyFont="1" applyFill="1" applyBorder="1"/>
    <xf numFmtId="165" fontId="8" fillId="0" borderId="0" xfId="0" applyNumberFormat="1" applyFont="1"/>
    <xf numFmtId="165" fontId="0" fillId="0" borderId="0" xfId="0" applyNumberFormat="1"/>
    <xf numFmtId="165" fontId="5" fillId="0" borderId="0" xfId="0" applyNumberFormat="1" applyFont="1"/>
    <xf numFmtId="165" fontId="9" fillId="0" borderId="0" xfId="1" applyNumberFormat="1" applyFont="1" applyFill="1" applyBorder="1"/>
    <xf numFmtId="165" fontId="2" fillId="0" borderId="0" xfId="0" applyNumberFormat="1" applyFont="1"/>
    <xf numFmtId="44" fontId="0" fillId="0" borderId="0" xfId="1" applyFont="1" applyFill="1"/>
    <xf numFmtId="164" fontId="3" fillId="5" borderId="2" xfId="0" applyNumberFormat="1" applyFont="1" applyFill="1" applyBorder="1" applyAlignment="1">
      <alignment horizontal="center"/>
    </xf>
    <xf numFmtId="164" fontId="3" fillId="6" borderId="2" xfId="0" applyNumberFormat="1" applyFont="1" applyFill="1" applyBorder="1" applyAlignment="1">
      <alignment horizontal="center"/>
    </xf>
    <xf numFmtId="0" fontId="0" fillId="5" borderId="0" xfId="0" applyFill="1"/>
    <xf numFmtId="165" fontId="3" fillId="0" borderId="0" xfId="0" applyNumberFormat="1" applyFont="1"/>
    <xf numFmtId="164" fontId="3" fillId="5" borderId="3" xfId="0" applyNumberFormat="1" applyFont="1" applyFill="1" applyBorder="1" applyAlignment="1">
      <alignment horizontal="center"/>
    </xf>
    <xf numFmtId="165" fontId="0" fillId="0" borderId="6" xfId="1" applyNumberFormat="1" applyFont="1" applyFill="1" applyBorder="1"/>
    <xf numFmtId="165" fontId="0" fillId="0" borderId="9" xfId="1" applyNumberFormat="1" applyFont="1" applyFill="1" applyBorder="1"/>
    <xf numFmtId="165" fontId="0" fillId="4" borderId="13" xfId="1" quotePrefix="1" applyNumberFormat="1" applyFont="1" applyFill="1" applyBorder="1"/>
    <xf numFmtId="165" fontId="0" fillId="0" borderId="14" xfId="1" applyNumberFormat="1" applyFont="1" applyFill="1" applyBorder="1"/>
    <xf numFmtId="165" fontId="0" fillId="7" borderId="18" xfId="1" applyNumberFormat="1" applyFont="1" applyFill="1" applyBorder="1"/>
    <xf numFmtId="165" fontId="0" fillId="3" borderId="13" xfId="1" applyNumberFormat="1" applyFont="1" applyFill="1" applyBorder="1"/>
    <xf numFmtId="165" fontId="0" fillId="7" borderId="10" xfId="1" quotePrefix="1" applyNumberFormat="1" applyFont="1" applyFill="1" applyBorder="1"/>
    <xf numFmtId="165" fontId="0" fillId="7" borderId="11" xfId="1" applyNumberFormat="1" applyFont="1" applyFill="1" applyBorder="1"/>
    <xf numFmtId="165" fontId="0" fillId="7" borderId="12" xfId="1" applyNumberFormat="1" applyFont="1" applyFill="1" applyBorder="1"/>
    <xf numFmtId="165" fontId="0" fillId="0" borderId="16" xfId="1" applyNumberFormat="1" applyFont="1" applyFill="1" applyBorder="1"/>
    <xf numFmtId="165" fontId="5" fillId="0" borderId="0" xfId="1" applyNumberFormat="1" applyFont="1" applyFill="1"/>
    <xf numFmtId="165" fontId="0" fillId="0" borderId="0" xfId="1" applyNumberFormat="1" applyFont="1" applyFill="1"/>
    <xf numFmtId="165" fontId="0" fillId="4" borderId="4" xfId="1" applyNumberFormat="1" applyFont="1" applyFill="1" applyBorder="1"/>
    <xf numFmtId="165" fontId="0" fillId="10" borderId="0" xfId="0" applyNumberFormat="1" applyFill="1"/>
    <xf numFmtId="165" fontId="0" fillId="0" borderId="0" xfId="1" applyNumberFormat="1" applyFont="1" applyFill="1" applyBorder="1"/>
    <xf numFmtId="165" fontId="0" fillId="4" borderId="7" xfId="1" quotePrefix="1" applyNumberFormat="1" applyFont="1" applyFill="1" applyBorder="1"/>
    <xf numFmtId="0" fontId="2" fillId="0" borderId="0" xfId="0" applyFont="1"/>
    <xf numFmtId="165" fontId="2" fillId="0" borderId="0" xfId="0" applyNumberFormat="1" applyFont="1" applyAlignment="1">
      <alignment horizontal="right"/>
    </xf>
    <xf numFmtId="165" fontId="0" fillId="7" borderId="20" xfId="1" applyNumberFormat="1" applyFont="1" applyFill="1" applyBorder="1"/>
    <xf numFmtId="165" fontId="0" fillId="7" borderId="21" xfId="1" applyNumberFormat="1" applyFont="1" applyFill="1" applyBorder="1"/>
    <xf numFmtId="165" fontId="2" fillId="0" borderId="5" xfId="1" applyNumberFormat="1" applyFont="1" applyFill="1" applyBorder="1" applyAlignment="1">
      <alignment horizontal="right"/>
    </xf>
    <xf numFmtId="165" fontId="0" fillId="0" borderId="0" xfId="0" applyNumberFormat="1" applyAlignment="1">
      <alignment horizontal="right"/>
    </xf>
    <xf numFmtId="165" fontId="12" fillId="0" borderId="0" xfId="0" applyNumberFormat="1" applyFont="1"/>
    <xf numFmtId="165" fontId="13" fillId="0" borderId="0" xfId="0" applyNumberFormat="1" applyFont="1"/>
    <xf numFmtId="165" fontId="11" fillId="10" borderId="14" xfId="1" applyNumberFormat="1" applyFont="1" applyFill="1" applyBorder="1"/>
    <xf numFmtId="165" fontId="0" fillId="7" borderId="11" xfId="1" applyNumberFormat="1" applyFont="1" applyFill="1" applyBorder="1" applyAlignment="1">
      <alignment horizontal="center"/>
    </xf>
    <xf numFmtId="165" fontId="15" fillId="0" borderId="0" xfId="0" applyNumberFormat="1" applyFont="1"/>
    <xf numFmtId="165" fontId="15" fillId="0" borderId="0" xfId="0" applyNumberFormat="1" applyFont="1" applyAlignment="1">
      <alignment horizontal="right"/>
    </xf>
    <xf numFmtId="0" fontId="6" fillId="12" borderId="23" xfId="0" applyFont="1" applyFill="1" applyBorder="1" applyAlignment="1">
      <alignment horizontal="center"/>
    </xf>
    <xf numFmtId="0" fontId="0" fillId="0" borderId="23" xfId="0" applyBorder="1"/>
    <xf numFmtId="165" fontId="0" fillId="7" borderId="29" xfId="1" applyNumberFormat="1" applyFont="1" applyFill="1" applyBorder="1"/>
    <xf numFmtId="165" fontId="0" fillId="0" borderId="26" xfId="1" applyNumberFormat="1" applyFont="1" applyFill="1" applyBorder="1"/>
    <xf numFmtId="165" fontId="0" fillId="0" borderId="28" xfId="1" applyNumberFormat="1" applyFont="1" applyFill="1" applyBorder="1"/>
    <xf numFmtId="165" fontId="0" fillId="7" borderId="30" xfId="1" applyNumberFormat="1" applyFont="1" applyFill="1" applyBorder="1"/>
    <xf numFmtId="165" fontId="2" fillId="0" borderId="5" xfId="1" applyNumberFormat="1" applyFont="1" applyFill="1" applyBorder="1"/>
    <xf numFmtId="0" fontId="6" fillId="0" borderId="0" xfId="0" applyFont="1"/>
    <xf numFmtId="165" fontId="11" fillId="11" borderId="5" xfId="1" applyNumberFormat="1" applyFont="1" applyFill="1" applyBorder="1"/>
    <xf numFmtId="165" fontId="11" fillId="11" borderId="14" xfId="1" applyNumberFormat="1" applyFont="1" applyFill="1" applyBorder="1"/>
    <xf numFmtId="165" fontId="11" fillId="11" borderId="8" xfId="1" applyNumberFormat="1" applyFont="1" applyFill="1" applyBorder="1"/>
    <xf numFmtId="0" fontId="15" fillId="0" borderId="0" xfId="0" applyFont="1"/>
    <xf numFmtId="0" fontId="15" fillId="0" borderId="22" xfId="0" applyFont="1" applyBorder="1"/>
    <xf numFmtId="165" fontId="15" fillId="0" borderId="22" xfId="0" applyNumberFormat="1" applyFont="1" applyBorder="1"/>
    <xf numFmtId="0" fontId="3" fillId="5" borderId="0" xfId="0" applyFont="1" applyFill="1"/>
    <xf numFmtId="165" fontId="2" fillId="0" borderId="0" xfId="0" quotePrefix="1" applyNumberFormat="1" applyFont="1" applyAlignment="1">
      <alignment wrapText="1"/>
    </xf>
    <xf numFmtId="165" fontId="2" fillId="0" borderId="0" xfId="0" quotePrefix="1" applyNumberFormat="1" applyFont="1" applyAlignment="1">
      <alignment vertical="top" wrapText="1"/>
    </xf>
    <xf numFmtId="165" fontId="2" fillId="0" borderId="0" xfId="0" quotePrefix="1" applyNumberFormat="1" applyFont="1"/>
    <xf numFmtId="165" fontId="2" fillId="0" borderId="0" xfId="0" quotePrefix="1" applyNumberFormat="1" applyFont="1" applyAlignment="1">
      <alignment vertical="top"/>
    </xf>
    <xf numFmtId="165" fontId="2" fillId="0" borderId="0" xfId="0" applyNumberFormat="1" applyFont="1" applyAlignment="1">
      <alignment vertical="top" wrapText="1"/>
    </xf>
    <xf numFmtId="44" fontId="0" fillId="7" borderId="11" xfId="1" applyFont="1" applyFill="1" applyBorder="1" applyAlignment="1">
      <alignment horizontal="center"/>
    </xf>
    <xf numFmtId="44" fontId="0" fillId="7" borderId="12" xfId="1" applyFont="1" applyFill="1" applyBorder="1"/>
    <xf numFmtId="44" fontId="0" fillId="7" borderId="11" xfId="1" applyFont="1" applyFill="1" applyBorder="1"/>
    <xf numFmtId="165" fontId="0" fillId="7" borderId="10" xfId="1" applyNumberFormat="1" applyFont="1" applyFill="1" applyBorder="1"/>
    <xf numFmtId="0" fontId="3" fillId="5" borderId="0" xfId="0" applyFont="1" applyFill="1" applyAlignment="1">
      <alignment horizontal="center"/>
    </xf>
    <xf numFmtId="165" fontId="0" fillId="11" borderId="37" xfId="1" applyNumberFormat="1" applyFont="1" applyFill="1" applyBorder="1"/>
    <xf numFmtId="165" fontId="0" fillId="11" borderId="38" xfId="1" applyNumberFormat="1" applyFont="1" applyFill="1" applyBorder="1"/>
    <xf numFmtId="165" fontId="2" fillId="0" borderId="0" xfId="1" applyNumberFormat="1" applyFont="1"/>
    <xf numFmtId="165" fontId="0" fillId="0" borderId="13" xfId="1" applyNumberFormat="1" applyFont="1" applyFill="1" applyBorder="1"/>
    <xf numFmtId="165" fontId="0" fillId="11" borderId="46" xfId="1" applyNumberFormat="1" applyFont="1" applyFill="1" applyBorder="1"/>
    <xf numFmtId="165" fontId="2" fillId="0" borderId="0" xfId="1" applyNumberFormat="1" applyFont="1" applyFill="1"/>
    <xf numFmtId="165" fontId="0" fillId="0" borderId="7" xfId="1" applyNumberFormat="1" applyFont="1" applyFill="1" applyBorder="1"/>
    <xf numFmtId="165" fontId="11" fillId="11" borderId="2" xfId="1" applyNumberFormat="1" applyFont="1" applyFill="1" applyBorder="1"/>
    <xf numFmtId="165" fontId="0" fillId="7" borderId="52" xfId="1" applyNumberFormat="1" applyFont="1" applyFill="1" applyBorder="1"/>
    <xf numFmtId="165" fontId="15" fillId="0" borderId="51" xfId="0" applyNumberFormat="1" applyFont="1" applyBorder="1"/>
    <xf numFmtId="0" fontId="0" fillId="0" borderId="51" xfId="0" applyBorder="1"/>
    <xf numFmtId="165" fontId="0" fillId="0" borderId="54" xfId="1" applyNumberFormat="1" applyFont="1" applyFill="1" applyBorder="1"/>
    <xf numFmtId="165" fontId="0" fillId="0" borderId="55" xfId="1" applyNumberFormat="1" applyFont="1" applyFill="1" applyBorder="1"/>
    <xf numFmtId="165" fontId="0" fillId="7" borderId="58" xfId="1" applyNumberFormat="1" applyFont="1" applyFill="1" applyBorder="1"/>
    <xf numFmtId="165" fontId="0" fillId="0" borderId="56" xfId="1" applyNumberFormat="1" applyFont="1" applyFill="1" applyBorder="1"/>
    <xf numFmtId="165" fontId="0" fillId="0" borderId="51" xfId="0" applyNumberFormat="1" applyBorder="1"/>
    <xf numFmtId="0" fontId="2" fillId="0" borderId="0" xfId="0" applyFont="1" applyAlignment="1">
      <alignment horizontal="left"/>
    </xf>
    <xf numFmtId="0" fontId="0" fillId="0" borderId="61" xfId="0" applyBorder="1"/>
    <xf numFmtId="164" fontId="3" fillId="6" borderId="1" xfId="0" applyNumberFormat="1" applyFont="1" applyFill="1" applyBorder="1" applyAlignment="1">
      <alignment horizontal="center"/>
    </xf>
    <xf numFmtId="165" fontId="0" fillId="7" borderId="10" xfId="1" applyNumberFormat="1" applyFont="1" applyFill="1" applyBorder="1" applyAlignment="1">
      <alignment horizontal="center"/>
    </xf>
    <xf numFmtId="44" fontId="0" fillId="7" borderId="29" xfId="1" applyFont="1" applyFill="1" applyBorder="1"/>
    <xf numFmtId="165" fontId="0" fillId="0" borderId="4" xfId="1" applyNumberFormat="1" applyFont="1" applyFill="1" applyBorder="1"/>
    <xf numFmtId="165" fontId="0" fillId="7" borderId="62" xfId="1" applyNumberFormat="1" applyFont="1" applyFill="1" applyBorder="1"/>
    <xf numFmtId="0" fontId="15" fillId="0" borderId="63" xfId="0" applyFont="1" applyBorder="1"/>
    <xf numFmtId="165" fontId="11" fillId="0" borderId="56" xfId="1" applyNumberFormat="1" applyFont="1" applyFill="1" applyBorder="1"/>
    <xf numFmtId="165" fontId="7" fillId="0" borderId="0" xfId="1" applyNumberFormat="1" applyFont="1" applyFill="1"/>
    <xf numFmtId="165" fontId="14" fillId="0" borderId="0" xfId="1" applyNumberFormat="1" applyFont="1" applyFill="1"/>
    <xf numFmtId="0" fontId="17" fillId="0" borderId="0" xfId="0" applyFont="1"/>
    <xf numFmtId="165" fontId="7" fillId="0" borderId="33" xfId="1" applyNumberFormat="1" applyFont="1" applyFill="1" applyBorder="1"/>
    <xf numFmtId="165" fontId="7" fillId="0" borderId="31" xfId="1" applyNumberFormat="1" applyFont="1" applyFill="1" applyBorder="1"/>
    <xf numFmtId="165" fontId="7" fillId="0" borderId="35" xfId="1" applyNumberFormat="1" applyFont="1" applyFill="1" applyBorder="1"/>
    <xf numFmtId="165" fontId="7" fillId="0" borderId="32" xfId="1" applyNumberFormat="1" applyFont="1" applyFill="1" applyBorder="1"/>
    <xf numFmtId="0" fontId="16" fillId="0" borderId="0" xfId="0" applyFont="1"/>
    <xf numFmtId="44" fontId="7" fillId="0" borderId="0" xfId="1" applyFont="1" applyFill="1"/>
    <xf numFmtId="164" fontId="3" fillId="5" borderId="64" xfId="0" applyNumberFormat="1" applyFont="1" applyFill="1" applyBorder="1" applyAlignment="1">
      <alignment horizontal="center"/>
    </xf>
    <xf numFmtId="165" fontId="0" fillId="4" borderId="68" xfId="0" applyNumberFormat="1" applyFill="1" applyBorder="1"/>
    <xf numFmtId="165" fontId="0" fillId="4" borderId="69" xfId="0" applyNumberFormat="1" applyFill="1" applyBorder="1"/>
    <xf numFmtId="165" fontId="0" fillId="4" borderId="74" xfId="0" applyNumberFormat="1" applyFill="1" applyBorder="1"/>
    <xf numFmtId="165" fontId="0" fillId="4" borderId="75" xfId="0" applyNumberFormat="1" applyFill="1" applyBorder="1"/>
    <xf numFmtId="0" fontId="0" fillId="4" borderId="35" xfId="0" applyFill="1" applyBorder="1"/>
    <xf numFmtId="0" fontId="0" fillId="4" borderId="61" xfId="0" applyFill="1" applyBorder="1"/>
    <xf numFmtId="165" fontId="3" fillId="3" borderId="13" xfId="1" applyNumberFormat="1" applyFont="1" applyFill="1" applyBorder="1"/>
    <xf numFmtId="165" fontId="3" fillId="4" borderId="13" xfId="1" quotePrefix="1" applyNumberFormat="1" applyFont="1" applyFill="1" applyBorder="1"/>
    <xf numFmtId="165" fontId="3" fillId="4" borderId="7" xfId="1" quotePrefix="1" applyNumberFormat="1" applyFont="1" applyFill="1" applyBorder="1"/>
    <xf numFmtId="165" fontId="3" fillId="3" borderId="4" xfId="1" applyNumberFormat="1" applyFont="1" applyFill="1" applyBorder="1"/>
    <xf numFmtId="165" fontId="3" fillId="3" borderId="13" xfId="1" quotePrefix="1" applyNumberFormat="1" applyFont="1" applyFill="1" applyBorder="1"/>
    <xf numFmtId="0" fontId="3" fillId="4" borderId="36" xfId="0" applyFont="1" applyFill="1" applyBorder="1" applyAlignment="1">
      <alignment horizontal="right"/>
    </xf>
    <xf numFmtId="165" fontId="0" fillId="4" borderId="70" xfId="0" applyNumberFormat="1" applyFill="1" applyBorder="1" applyAlignment="1">
      <alignment horizontal="right"/>
    </xf>
    <xf numFmtId="165" fontId="0" fillId="4" borderId="76" xfId="0" applyNumberFormat="1" applyFill="1" applyBorder="1" applyAlignment="1">
      <alignment horizontal="right"/>
    </xf>
    <xf numFmtId="165" fontId="3" fillId="0" borderId="14" xfId="1" applyNumberFormat="1" applyFont="1" applyFill="1" applyBorder="1"/>
    <xf numFmtId="165" fontId="3" fillId="0" borderId="8" xfId="1" applyNumberFormat="1" applyFont="1" applyFill="1" applyBorder="1"/>
    <xf numFmtId="165" fontId="3" fillId="7" borderId="20" xfId="1" applyNumberFormat="1" applyFont="1" applyFill="1" applyBorder="1"/>
    <xf numFmtId="165" fontId="3" fillId="7" borderId="11" xfId="1" applyNumberFormat="1" applyFont="1" applyFill="1" applyBorder="1"/>
    <xf numFmtId="165" fontId="3" fillId="7" borderId="10" xfId="1" applyNumberFormat="1" applyFont="1" applyFill="1" applyBorder="1"/>
    <xf numFmtId="165" fontId="3" fillId="7" borderId="29" xfId="1" applyNumberFormat="1" applyFont="1" applyFill="1" applyBorder="1"/>
    <xf numFmtId="165" fontId="3" fillId="7" borderId="12" xfId="1" applyNumberFormat="1" applyFont="1" applyFill="1" applyBorder="1"/>
    <xf numFmtId="165" fontId="3" fillId="7" borderId="52" xfId="1" applyNumberFormat="1" applyFont="1" applyFill="1" applyBorder="1"/>
    <xf numFmtId="165" fontId="3" fillId="0" borderId="2" xfId="1" applyNumberFormat="1" applyFont="1" applyFill="1" applyBorder="1"/>
    <xf numFmtId="165" fontId="3" fillId="0" borderId="1" xfId="1" applyNumberFormat="1" applyFont="1" applyFill="1" applyBorder="1"/>
    <xf numFmtId="165" fontId="3" fillId="0" borderId="24" xfId="1" applyNumberFormat="1" applyFont="1" applyFill="1" applyBorder="1"/>
    <xf numFmtId="165" fontId="3" fillId="0" borderId="3" xfId="1" applyNumberFormat="1" applyFont="1" applyFill="1" applyBorder="1"/>
    <xf numFmtId="165" fontId="3" fillId="2" borderId="4" xfId="1" applyNumberFormat="1" applyFont="1" applyFill="1" applyBorder="1"/>
    <xf numFmtId="165" fontId="3" fillId="0" borderId="5" xfId="1" applyNumberFormat="1" applyFont="1" applyFill="1" applyBorder="1"/>
    <xf numFmtId="165" fontId="3" fillId="8" borderId="2" xfId="1" applyNumberFormat="1" applyFont="1" applyFill="1" applyBorder="1"/>
    <xf numFmtId="165" fontId="3" fillId="8" borderId="3" xfId="1" applyNumberFormat="1" applyFont="1" applyFill="1" applyBorder="1"/>
    <xf numFmtId="165" fontId="3" fillId="2" borderId="13" xfId="1" quotePrefix="1" applyNumberFormat="1" applyFont="1" applyFill="1" applyBorder="1"/>
    <xf numFmtId="165" fontId="3" fillId="10" borderId="14" xfId="1" applyNumberFormat="1" applyFont="1" applyFill="1" applyBorder="1"/>
    <xf numFmtId="165" fontId="3" fillId="8" borderId="8" xfId="1" applyNumberFormat="1" applyFont="1" applyFill="1" applyBorder="1"/>
    <xf numFmtId="165" fontId="3" fillId="8" borderId="14" xfId="1" applyNumberFormat="1" applyFont="1" applyFill="1" applyBorder="1"/>
    <xf numFmtId="165" fontId="3" fillId="8" borderId="16" xfId="1" applyNumberFormat="1" applyFont="1" applyFill="1" applyBorder="1"/>
    <xf numFmtId="165" fontId="3" fillId="8" borderId="13" xfId="1" applyNumberFormat="1" applyFont="1" applyFill="1" applyBorder="1"/>
    <xf numFmtId="165" fontId="3" fillId="8" borderId="26" xfId="1" applyNumberFormat="1" applyFont="1" applyFill="1" applyBorder="1"/>
    <xf numFmtId="165" fontId="6" fillId="10" borderId="14" xfId="1" applyNumberFormat="1" applyFont="1" applyFill="1" applyBorder="1"/>
    <xf numFmtId="165" fontId="3" fillId="10" borderId="13" xfId="1" applyNumberFormat="1" applyFont="1" applyFill="1" applyBorder="1"/>
    <xf numFmtId="165" fontId="3" fillId="10" borderId="8" xfId="1" applyNumberFormat="1" applyFont="1" applyFill="1" applyBorder="1"/>
    <xf numFmtId="165" fontId="3" fillId="10" borderId="7" xfId="1" applyNumberFormat="1" applyFont="1" applyFill="1" applyBorder="1"/>
    <xf numFmtId="165" fontId="3" fillId="10" borderId="2" xfId="1" applyNumberFormat="1" applyFont="1" applyFill="1" applyBorder="1"/>
    <xf numFmtId="165" fontId="3" fillId="10" borderId="18" xfId="1" applyNumberFormat="1" applyFont="1" applyFill="1" applyBorder="1"/>
    <xf numFmtId="165" fontId="3" fillId="10" borderId="17" xfId="1" applyNumberFormat="1" applyFont="1" applyFill="1" applyBorder="1"/>
    <xf numFmtId="164" fontId="3" fillId="6" borderId="64" xfId="0" applyNumberFormat="1" applyFont="1" applyFill="1" applyBorder="1" applyAlignment="1">
      <alignment horizontal="center"/>
    </xf>
    <xf numFmtId="0" fontId="0" fillId="4" borderId="68" xfId="0" applyFill="1" applyBorder="1"/>
    <xf numFmtId="0" fontId="0" fillId="4" borderId="69" xfId="0" applyFill="1" applyBorder="1"/>
    <xf numFmtId="0" fontId="0" fillId="4" borderId="70" xfId="0" applyFill="1" applyBorder="1" applyAlignment="1">
      <alignment horizontal="right"/>
    </xf>
    <xf numFmtId="0" fontId="0" fillId="4" borderId="74" xfId="0" applyFill="1" applyBorder="1"/>
    <xf numFmtId="0" fontId="0" fillId="4" borderId="75" xfId="0" applyFill="1" applyBorder="1"/>
    <xf numFmtId="0" fontId="0" fillId="4" borderId="76" xfId="0" applyFill="1" applyBorder="1" applyAlignment="1">
      <alignment horizontal="right"/>
    </xf>
    <xf numFmtId="0" fontId="0" fillId="4" borderId="78" xfId="0" applyFill="1" applyBorder="1"/>
    <xf numFmtId="0" fontId="0" fillId="4" borderId="79" xfId="0" applyFill="1" applyBorder="1"/>
    <xf numFmtId="0" fontId="3" fillId="4" borderId="80" xfId="0" applyFont="1" applyFill="1" applyBorder="1" applyAlignment="1">
      <alignment horizontal="right"/>
    </xf>
    <xf numFmtId="44" fontId="0" fillId="9" borderId="71" xfId="1" applyFont="1" applyFill="1" applyBorder="1"/>
    <xf numFmtId="44" fontId="0" fillId="9" borderId="72" xfId="1" applyFont="1" applyFill="1" applyBorder="1"/>
    <xf numFmtId="44" fontId="3" fillId="9" borderId="77" xfId="1" applyFont="1" applyFill="1" applyBorder="1"/>
    <xf numFmtId="44" fontId="0" fillId="7" borderId="10" xfId="1" applyFont="1" applyFill="1" applyBorder="1"/>
    <xf numFmtId="0" fontId="15" fillId="0" borderId="23" xfId="0" applyFont="1" applyBorder="1"/>
    <xf numFmtId="165" fontId="15" fillId="0" borderId="23" xfId="0" applyNumberFormat="1" applyFont="1" applyBorder="1"/>
    <xf numFmtId="165" fontId="0" fillId="0" borderId="23" xfId="0" applyNumberFormat="1" applyBorder="1"/>
    <xf numFmtId="165" fontId="11" fillId="0" borderId="7" xfId="1" applyNumberFormat="1" applyFont="1" applyFill="1" applyBorder="1"/>
    <xf numFmtId="165" fontId="3" fillId="8" borderId="24" xfId="1" applyNumberFormat="1" applyFont="1" applyFill="1" applyBorder="1"/>
    <xf numFmtId="165" fontId="3" fillId="8" borderId="9" xfId="1" applyNumberFormat="1" applyFont="1" applyFill="1" applyBorder="1"/>
    <xf numFmtId="165" fontId="3" fillId="8" borderId="7" xfId="1" applyNumberFormat="1" applyFont="1" applyFill="1" applyBorder="1"/>
    <xf numFmtId="165" fontId="3" fillId="8" borderId="83" xfId="1" applyNumberFormat="1" applyFont="1" applyFill="1" applyBorder="1"/>
    <xf numFmtId="165" fontId="6" fillId="10" borderId="7" xfId="1" applyNumberFormat="1" applyFont="1" applyFill="1" applyBorder="1"/>
    <xf numFmtId="165" fontId="6" fillId="10" borderId="13" xfId="1" applyNumberFormat="1" applyFont="1" applyFill="1" applyBorder="1"/>
    <xf numFmtId="165" fontId="3" fillId="10" borderId="83" xfId="1" applyNumberFormat="1" applyFont="1" applyFill="1" applyBorder="1"/>
    <xf numFmtId="165" fontId="11" fillId="0" borderId="8" xfId="1" applyNumberFormat="1" applyFont="1" applyFill="1" applyBorder="1"/>
    <xf numFmtId="164" fontId="3" fillId="6" borderId="3" xfId="0" applyNumberFormat="1" applyFont="1" applyFill="1" applyBorder="1" applyAlignment="1">
      <alignment horizontal="center"/>
    </xf>
    <xf numFmtId="164" fontId="3" fillId="6" borderId="82" xfId="0" applyNumberFormat="1" applyFont="1" applyFill="1" applyBorder="1" applyAlignment="1">
      <alignment horizontal="center"/>
    </xf>
    <xf numFmtId="165" fontId="0" fillId="0" borderId="25" xfId="1" applyNumberFormat="1" applyFont="1" applyFill="1" applyBorder="1"/>
    <xf numFmtId="44" fontId="5" fillId="0" borderId="0" xfId="1" applyFont="1" applyFill="1"/>
    <xf numFmtId="165" fontId="2" fillId="0" borderId="0" xfId="0" applyNumberFormat="1" applyFont="1" applyAlignment="1">
      <alignment horizontal="left"/>
    </xf>
    <xf numFmtId="165" fontId="10" fillId="0" borderId="0" xfId="0" applyNumberFormat="1" applyFont="1"/>
    <xf numFmtId="44" fontId="0" fillId="9" borderId="71" xfId="0" applyNumberFormat="1" applyFill="1" applyBorder="1"/>
    <xf numFmtId="44" fontId="0" fillId="9" borderId="72" xfId="0" applyNumberFormat="1" applyFill="1" applyBorder="1" applyAlignment="1">
      <alignment horizontal="center"/>
    </xf>
    <xf numFmtId="44" fontId="3" fillId="9" borderId="73" xfId="0" applyNumberFormat="1" applyFont="1" applyFill="1" applyBorder="1" applyAlignment="1">
      <alignment horizontal="center"/>
    </xf>
    <xf numFmtId="0" fontId="6" fillId="5" borderId="0" xfId="0" applyFont="1" applyFill="1" applyAlignment="1">
      <alignment horizontal="center"/>
    </xf>
    <xf numFmtId="164" fontId="3" fillId="6" borderId="63" xfId="0" applyNumberFormat="1" applyFont="1" applyFill="1" applyBorder="1" applyAlignment="1">
      <alignment horizontal="center"/>
    </xf>
    <xf numFmtId="165" fontId="3" fillId="8" borderId="88" xfId="1" applyNumberFormat="1" applyFont="1" applyFill="1" applyBorder="1"/>
    <xf numFmtId="165" fontId="3" fillId="10" borderId="88" xfId="1" applyNumberFormat="1" applyFont="1" applyFill="1" applyBorder="1"/>
    <xf numFmtId="165" fontId="3" fillId="8" borderId="28" xfId="1" applyNumberFormat="1" applyFont="1" applyFill="1" applyBorder="1"/>
    <xf numFmtId="165" fontId="0" fillId="13" borderId="16" xfId="1" applyNumberFormat="1" applyFont="1" applyFill="1" applyBorder="1"/>
    <xf numFmtId="165" fontId="0" fillId="13" borderId="14" xfId="1" applyNumberFormat="1" applyFont="1" applyFill="1" applyBorder="1"/>
    <xf numFmtId="165" fontId="0" fillId="13" borderId="9" xfId="1" applyNumberFormat="1" applyFont="1" applyFill="1" applyBorder="1"/>
    <xf numFmtId="165" fontId="0" fillId="13" borderId="8" xfId="1" applyNumberFormat="1" applyFont="1" applyFill="1" applyBorder="1"/>
    <xf numFmtId="165" fontId="0" fillId="13" borderId="6" xfId="1" applyNumberFormat="1" applyFont="1" applyFill="1" applyBorder="1"/>
    <xf numFmtId="165" fontId="0" fillId="13" borderId="5" xfId="1" applyNumberFormat="1" applyFont="1" applyFill="1" applyBorder="1"/>
    <xf numFmtId="165" fontId="0" fillId="13" borderId="54" xfId="1" applyNumberFormat="1" applyFont="1" applyFill="1" applyBorder="1"/>
    <xf numFmtId="165" fontId="0" fillId="13" borderId="55" xfId="1" applyNumberFormat="1" applyFont="1" applyFill="1" applyBorder="1"/>
    <xf numFmtId="165" fontId="0" fillId="13" borderId="56" xfId="1" applyNumberFormat="1" applyFont="1" applyFill="1" applyBorder="1"/>
    <xf numFmtId="165" fontId="0" fillId="13" borderId="26" xfId="1" applyNumberFormat="1" applyFont="1" applyFill="1" applyBorder="1"/>
    <xf numFmtId="165" fontId="0" fillId="13" borderId="28" xfId="1" applyNumberFormat="1" applyFont="1" applyFill="1" applyBorder="1"/>
    <xf numFmtId="165" fontId="11" fillId="13" borderId="56" xfId="1" applyNumberFormat="1" applyFont="1" applyFill="1" applyBorder="1"/>
    <xf numFmtId="165" fontId="11" fillId="13" borderId="8" xfId="1" applyNumberFormat="1" applyFont="1" applyFill="1" applyBorder="1"/>
    <xf numFmtId="165" fontId="3" fillId="13" borderId="19" xfId="1" applyNumberFormat="1" applyFont="1" applyFill="1" applyBorder="1"/>
    <xf numFmtId="165" fontId="3" fillId="13" borderId="18" xfId="1" applyNumberFormat="1" applyFont="1" applyFill="1" applyBorder="1"/>
    <xf numFmtId="165" fontId="3" fillId="13" borderId="27" xfId="1" applyNumberFormat="1" applyFont="1" applyFill="1" applyBorder="1"/>
    <xf numFmtId="165" fontId="3" fillId="13" borderId="57" xfId="1" applyNumberFormat="1" applyFont="1" applyFill="1" applyBorder="1"/>
    <xf numFmtId="165" fontId="3" fillId="13" borderId="84" xfId="1" applyNumberFormat="1" applyFont="1" applyFill="1" applyBorder="1"/>
    <xf numFmtId="165" fontId="3" fillId="13" borderId="39" xfId="1" applyNumberFormat="1" applyFont="1" applyFill="1" applyBorder="1"/>
    <xf numFmtId="165" fontId="3" fillId="13" borderId="41" xfId="1" applyNumberFormat="1" applyFont="1" applyFill="1" applyBorder="1"/>
    <xf numFmtId="165" fontId="3" fillId="13" borderId="40" xfId="1" applyNumberFormat="1" applyFont="1" applyFill="1" applyBorder="1"/>
    <xf numFmtId="165" fontId="3" fillId="13" borderId="59" xfId="1" applyNumberFormat="1" applyFont="1" applyFill="1" applyBorder="1"/>
    <xf numFmtId="165" fontId="3" fillId="13" borderId="42" xfId="1" applyNumberFormat="1" applyFont="1" applyFill="1" applyBorder="1"/>
    <xf numFmtId="165" fontId="3" fillId="13" borderId="85" xfId="1" applyNumberFormat="1" applyFont="1" applyFill="1" applyBorder="1"/>
    <xf numFmtId="165" fontId="3" fillId="13" borderId="14" xfId="1" applyNumberFormat="1" applyFont="1" applyFill="1" applyBorder="1"/>
    <xf numFmtId="165" fontId="3" fillId="13" borderId="16" xfId="1" applyNumberFormat="1" applyFont="1" applyFill="1" applyBorder="1"/>
    <xf numFmtId="165" fontId="3" fillId="13" borderId="26" xfId="1" applyNumberFormat="1" applyFont="1" applyFill="1" applyBorder="1"/>
    <xf numFmtId="165" fontId="3" fillId="13" borderId="55" xfId="1" applyNumberFormat="1" applyFont="1" applyFill="1" applyBorder="1"/>
    <xf numFmtId="165" fontId="3" fillId="13" borderId="15" xfId="1" applyNumberFormat="1" applyFont="1" applyFill="1" applyBorder="1"/>
    <xf numFmtId="165" fontId="3" fillId="13" borderId="87" xfId="1" applyNumberFormat="1" applyFont="1" applyFill="1" applyBorder="1"/>
    <xf numFmtId="165" fontId="3" fillId="13" borderId="47" xfId="1" applyNumberFormat="1" applyFont="1" applyFill="1" applyBorder="1"/>
    <xf numFmtId="165" fontId="6" fillId="13" borderId="47" xfId="1" applyNumberFormat="1" applyFont="1" applyFill="1" applyBorder="1"/>
    <xf numFmtId="165" fontId="3" fillId="13" borderId="49" xfId="1" applyNumberFormat="1" applyFont="1" applyFill="1" applyBorder="1"/>
    <xf numFmtId="165" fontId="3" fillId="13" borderId="48" xfId="1" applyNumberFormat="1" applyFont="1" applyFill="1" applyBorder="1"/>
    <xf numFmtId="165" fontId="6" fillId="13" borderId="60" xfId="1" applyNumberFormat="1" applyFont="1" applyFill="1" applyBorder="1"/>
    <xf numFmtId="165" fontId="6" fillId="13" borderId="50" xfId="1" applyNumberFormat="1" applyFont="1" applyFill="1" applyBorder="1"/>
    <xf numFmtId="165" fontId="3" fillId="13" borderId="3" xfId="1" applyNumberFormat="1" applyFont="1" applyFill="1" applyBorder="1"/>
    <xf numFmtId="165" fontId="3" fillId="13" borderId="2" xfId="1" applyNumberFormat="1" applyFont="1" applyFill="1" applyBorder="1"/>
    <xf numFmtId="165" fontId="3" fillId="13" borderId="24" xfId="1" applyNumberFormat="1" applyFont="1" applyFill="1" applyBorder="1"/>
    <xf numFmtId="165" fontId="3" fillId="13" borderId="53" xfId="1" applyNumberFormat="1" applyFont="1" applyFill="1" applyBorder="1"/>
    <xf numFmtId="165" fontId="3" fillId="13" borderId="9" xfId="1" applyNumberFormat="1" applyFont="1" applyFill="1" applyBorder="1"/>
    <xf numFmtId="165" fontId="3" fillId="13" borderId="8" xfId="1" applyNumberFormat="1" applyFont="1" applyFill="1" applyBorder="1"/>
    <xf numFmtId="165" fontId="3" fillId="13" borderId="86" xfId="1" applyNumberFormat="1" applyFont="1" applyFill="1" applyBorder="1"/>
    <xf numFmtId="165" fontId="3" fillId="13" borderId="43" xfId="1" applyNumberFormat="1" applyFont="1" applyFill="1" applyBorder="1"/>
    <xf numFmtId="165" fontId="3" fillId="13" borderId="45" xfId="1" applyNumberFormat="1" applyFont="1" applyFill="1" applyBorder="1"/>
    <xf numFmtId="165" fontId="3" fillId="13" borderId="44" xfId="1" applyNumberFormat="1" applyFont="1" applyFill="1" applyBorder="1"/>
    <xf numFmtId="165" fontId="3" fillId="13" borderId="81" xfId="1" applyNumberFormat="1" applyFont="1" applyFill="1" applyBorder="1"/>
    <xf numFmtId="165" fontId="7" fillId="0" borderId="34" xfId="1" applyNumberFormat="1" applyFont="1" applyFill="1" applyBorder="1"/>
    <xf numFmtId="165" fontId="7" fillId="0" borderId="36" xfId="1" applyNumberFormat="1" applyFont="1" applyFill="1" applyBorder="1"/>
    <xf numFmtId="0" fontId="2" fillId="0" borderId="82" xfId="0" applyFont="1" applyBorder="1"/>
    <xf numFmtId="0" fontId="20" fillId="0" borderId="82" xfId="0" applyFont="1" applyBorder="1"/>
    <xf numFmtId="165" fontId="20" fillId="0" borderId="0" xfId="1" applyNumberFormat="1" applyFont="1" applyFill="1"/>
    <xf numFmtId="165" fontId="16" fillId="0" borderId="0" xfId="0" applyNumberFormat="1" applyFont="1"/>
    <xf numFmtId="165" fontId="19" fillId="0" borderId="0" xfId="0" applyNumberFormat="1" applyFont="1"/>
    <xf numFmtId="165" fontId="20" fillId="0" borderId="0" xfId="0" applyNumberFormat="1" applyFont="1"/>
    <xf numFmtId="165" fontId="3" fillId="10" borderId="9" xfId="1" applyNumberFormat="1" applyFont="1" applyFill="1" applyBorder="1"/>
    <xf numFmtId="165" fontId="3" fillId="10" borderId="28" xfId="1" applyNumberFormat="1" applyFont="1" applyFill="1" applyBorder="1"/>
    <xf numFmtId="165" fontId="3" fillId="10" borderId="16" xfId="1" applyNumberFormat="1" applyFont="1" applyFill="1" applyBorder="1"/>
    <xf numFmtId="165" fontId="3" fillId="10" borderId="26" xfId="1" applyNumberFormat="1" applyFont="1" applyFill="1" applyBorder="1"/>
    <xf numFmtId="165" fontId="19" fillId="0" borderId="0" xfId="0" applyNumberFormat="1" applyFont="1" applyAlignment="1">
      <alignment horizontal="right"/>
    </xf>
    <xf numFmtId="0" fontId="3" fillId="0" borderId="65" xfId="0" applyFont="1" applyBorder="1" applyAlignment="1">
      <alignment horizontal="center"/>
    </xf>
    <xf numFmtId="0" fontId="3" fillId="0" borderId="66" xfId="0" applyFont="1" applyBorder="1" applyAlignment="1">
      <alignment horizontal="center"/>
    </xf>
    <xf numFmtId="0" fontId="3" fillId="0" borderId="67" xfId="0" applyFont="1" applyBorder="1" applyAlignment="1">
      <alignment horizontal="center"/>
    </xf>
    <xf numFmtId="165" fontId="14" fillId="0" borderId="0" xfId="1" applyNumberFormat="1" applyFont="1" applyFill="1" applyBorder="1" applyAlignment="1">
      <alignment horizontal="left" wrapText="1"/>
    </xf>
    <xf numFmtId="165" fontId="14" fillId="0" borderId="0" xfId="1" applyNumberFormat="1" applyFont="1" applyFill="1" applyAlignment="1">
      <alignment horizontal="left" wrapText="1"/>
    </xf>
    <xf numFmtId="0" fontId="14" fillId="0" borderId="19" xfId="0" applyFont="1" applyBorder="1" applyAlignment="1">
      <alignment horizontal="left" wrapText="1"/>
    </xf>
    <xf numFmtId="165" fontId="14" fillId="0" borderId="19" xfId="1" applyNumberFormat="1" applyFont="1" applyFill="1" applyBorder="1" applyAlignment="1">
      <alignment horizontal="left" wrapText="1"/>
    </xf>
    <xf numFmtId="165" fontId="6" fillId="0" borderId="65" xfId="0" applyNumberFormat="1" applyFont="1" applyBorder="1" applyAlignment="1">
      <alignment horizontal="center"/>
    </xf>
    <xf numFmtId="165" fontId="6" fillId="0" borderId="66" xfId="0" applyNumberFormat="1" applyFont="1" applyBorder="1" applyAlignment="1">
      <alignment horizontal="center"/>
    </xf>
    <xf numFmtId="165" fontId="6" fillId="0" borderId="67" xfId="0" applyNumberFormat="1" applyFont="1" applyBorder="1" applyAlignment="1">
      <alignment horizontal="center"/>
    </xf>
    <xf numFmtId="165" fontId="14" fillId="0" borderId="0" xfId="1" applyNumberFormat="1" applyFont="1" applyFill="1" applyBorder="1" applyAlignment="1">
      <alignment horizontal="left" vertical="top" wrapText="1"/>
    </xf>
    <xf numFmtId="165" fontId="14" fillId="0" borderId="19" xfId="1" applyNumberFormat="1" applyFont="1" applyFill="1" applyBorder="1" applyAlignment="1">
      <alignment horizontal="left" vertical="top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FFCCFF"/>
      <color rgb="FF99CCFF"/>
      <color rgb="FFFFFFCC"/>
      <color rgb="FFFFEFFF"/>
      <color rgb="FFFFE5FF"/>
      <color rgb="FFCCECFF"/>
      <color rgb="FFFFFF66"/>
      <color rgb="FFF3DDFF"/>
      <color rgb="FFFFDD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5" Type="http://schemas.openxmlformats.org/officeDocument/2006/relationships/externalLink" Target="externalLinks/externalLink3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8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87</xdr:col>
      <xdr:colOff>7620</xdr:colOff>
      <xdr:row>8</xdr:row>
      <xdr:rowOff>76200</xdr:rowOff>
    </xdr:from>
    <xdr:to>
      <xdr:col>88</xdr:col>
      <xdr:colOff>883920</xdr:colOff>
      <xdr:row>14</xdr:row>
      <xdr:rowOff>68580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75316080" y="1295400"/>
          <a:ext cx="1112520" cy="108966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87</xdr:col>
      <xdr:colOff>0</xdr:colOff>
      <xdr:row>9</xdr:row>
      <xdr:rowOff>76200</xdr:rowOff>
    </xdr:from>
    <xdr:to>
      <xdr:col>88</xdr:col>
      <xdr:colOff>891540</xdr:colOff>
      <xdr:row>15</xdr:row>
      <xdr:rowOff>83820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>
          <a:off x="75308460" y="1478280"/>
          <a:ext cx="1127760" cy="11049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77</xdr:col>
      <xdr:colOff>922020</xdr:colOff>
      <xdr:row>8</xdr:row>
      <xdr:rowOff>45720</xdr:rowOff>
    </xdr:from>
    <xdr:to>
      <xdr:col>78</xdr:col>
      <xdr:colOff>160020</xdr:colOff>
      <xdr:row>22</xdr:row>
      <xdr:rowOff>167640</xdr:rowOff>
    </xdr:to>
    <xdr:sp macro="" textlink="">
      <xdr:nvSpPr>
        <xdr:cNvPr id="2" name="Right Brac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51724560" y="1264920"/>
          <a:ext cx="205740" cy="5631180"/>
        </a:xfrm>
        <a:prstGeom prst="rightBrac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81</xdr:col>
      <xdr:colOff>18826</xdr:colOff>
      <xdr:row>15</xdr:row>
      <xdr:rowOff>179294</xdr:rowOff>
    </xdr:from>
    <xdr:to>
      <xdr:col>83</xdr:col>
      <xdr:colOff>8965</xdr:colOff>
      <xdr:row>20</xdr:row>
      <xdr:rowOff>109369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CxnSpPr/>
      </xdr:nvCxnSpPr>
      <xdr:spPr>
        <a:xfrm flipV="1">
          <a:off x="67487202" y="2823882"/>
          <a:ext cx="1119692" cy="835511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81</xdr:col>
      <xdr:colOff>9861</xdr:colOff>
      <xdr:row>13</xdr:row>
      <xdr:rowOff>134471</xdr:rowOff>
    </xdr:from>
    <xdr:to>
      <xdr:col>82</xdr:col>
      <xdr:colOff>887506</xdr:colOff>
      <xdr:row>19</xdr:row>
      <xdr:rowOff>97716</xdr:rowOff>
    </xdr:to>
    <xdr:cxnSp macro="">
      <xdr:nvCxnSpPr>
        <xdr:cNvPr id="6" name="Straight Arrow Connector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CxnSpPr/>
      </xdr:nvCxnSpPr>
      <xdr:spPr>
        <a:xfrm flipV="1">
          <a:off x="67478237" y="2420471"/>
          <a:ext cx="1110728" cy="1047974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80</xdr:col>
      <xdr:colOff>1110278</xdr:colOff>
      <xdr:row>9</xdr:row>
      <xdr:rowOff>79785</xdr:rowOff>
    </xdr:from>
    <xdr:to>
      <xdr:col>82</xdr:col>
      <xdr:colOff>887506</xdr:colOff>
      <xdr:row>11</xdr:row>
      <xdr:rowOff>107576</xdr:rowOff>
    </xdr:to>
    <xdr:cxnSp macro="">
      <xdr:nvCxnSpPr>
        <xdr:cNvPr id="7" name="Straight Arrow Connector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67467031" y="1648609"/>
          <a:ext cx="1121934" cy="386379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81</xdr:col>
      <xdr:colOff>6275</xdr:colOff>
      <xdr:row>11</xdr:row>
      <xdr:rowOff>111610</xdr:rowOff>
    </xdr:from>
    <xdr:to>
      <xdr:col>82</xdr:col>
      <xdr:colOff>887506</xdr:colOff>
      <xdr:row>15</xdr:row>
      <xdr:rowOff>134471</xdr:rowOff>
    </xdr:to>
    <xdr:cxnSp macro="">
      <xdr:nvCxnSpPr>
        <xdr:cNvPr id="8" name="Straight Arrow Connector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>
          <a:off x="67474651" y="2039022"/>
          <a:ext cx="1114314" cy="740037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81</xdr:col>
      <xdr:colOff>4931</xdr:colOff>
      <xdr:row>10</xdr:row>
      <xdr:rowOff>97267</xdr:rowOff>
    </xdr:from>
    <xdr:to>
      <xdr:col>82</xdr:col>
      <xdr:colOff>887506</xdr:colOff>
      <xdr:row>13</xdr:row>
      <xdr:rowOff>107576</xdr:rowOff>
    </xdr:to>
    <xdr:cxnSp macro="">
      <xdr:nvCxnSpPr>
        <xdr:cNvPr id="9" name="Straight Arrow Connector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>
          <a:off x="67473307" y="1845385"/>
          <a:ext cx="1115658" cy="548191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81</xdr:col>
      <xdr:colOff>896</xdr:colOff>
      <xdr:row>11</xdr:row>
      <xdr:rowOff>134470</xdr:rowOff>
    </xdr:from>
    <xdr:to>
      <xdr:col>82</xdr:col>
      <xdr:colOff>878541</xdr:colOff>
      <xdr:row>18</xdr:row>
      <xdr:rowOff>121920</xdr:rowOff>
    </xdr:to>
    <xdr:cxnSp macro="">
      <xdr:nvCxnSpPr>
        <xdr:cNvPr id="12" name="Straight Arrow Connector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CxnSpPr/>
      </xdr:nvCxnSpPr>
      <xdr:spPr>
        <a:xfrm flipV="1">
          <a:off x="67469272" y="2061882"/>
          <a:ext cx="1110728" cy="1251473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81</xdr:col>
      <xdr:colOff>6275</xdr:colOff>
      <xdr:row>12</xdr:row>
      <xdr:rowOff>102646</xdr:rowOff>
    </xdr:from>
    <xdr:to>
      <xdr:col>83</xdr:col>
      <xdr:colOff>0</xdr:colOff>
      <xdr:row>17</xdr:row>
      <xdr:rowOff>116541</xdr:rowOff>
    </xdr:to>
    <xdr:cxnSp macro="">
      <xdr:nvCxnSpPr>
        <xdr:cNvPr id="15" name="Straight Arrow Connector 14">
          <a:extLst>
            <a:ext uri="{FF2B5EF4-FFF2-40B4-BE49-F238E27FC236}">
              <a16:creationId xmlns:a16="http://schemas.microsoft.com/office/drawing/2014/main" id="{A469CED7-5139-458F-9EEF-41763BC97C8F}"/>
            </a:ext>
          </a:extLst>
        </xdr:cNvPr>
        <xdr:cNvCxnSpPr/>
      </xdr:nvCxnSpPr>
      <xdr:spPr>
        <a:xfrm>
          <a:off x="78911375" y="2217196"/>
          <a:ext cx="1127200" cy="92829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81</xdr:col>
      <xdr:colOff>11767</xdr:colOff>
      <xdr:row>17</xdr:row>
      <xdr:rowOff>152400</xdr:rowOff>
    </xdr:from>
    <xdr:to>
      <xdr:col>83</xdr:col>
      <xdr:colOff>0</xdr:colOff>
      <xdr:row>21</xdr:row>
      <xdr:rowOff>132454</xdr:rowOff>
    </xdr:to>
    <xdr:cxnSp macro="">
      <xdr:nvCxnSpPr>
        <xdr:cNvPr id="17" name="Straight Arrow Connector 16">
          <a:extLst>
            <a:ext uri="{FF2B5EF4-FFF2-40B4-BE49-F238E27FC236}">
              <a16:creationId xmlns:a16="http://schemas.microsoft.com/office/drawing/2014/main" id="{69E7456A-8E9C-4C40-B833-5D53F5AA36F5}"/>
            </a:ext>
          </a:extLst>
        </xdr:cNvPr>
        <xdr:cNvCxnSpPr/>
      </xdr:nvCxnSpPr>
      <xdr:spPr>
        <a:xfrm flipV="1">
          <a:off x="78747798" y="3152775"/>
          <a:ext cx="1119327" cy="694429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81</xdr:col>
      <xdr:colOff>15577</xdr:colOff>
      <xdr:row>19</xdr:row>
      <xdr:rowOff>107156</xdr:rowOff>
    </xdr:from>
    <xdr:to>
      <xdr:col>82</xdr:col>
      <xdr:colOff>881063</xdr:colOff>
      <xdr:row>22</xdr:row>
      <xdr:rowOff>132453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26C9E8CC-3DBA-49EB-8B7A-5CBC73CBD5C2}"/>
            </a:ext>
          </a:extLst>
        </xdr:cNvPr>
        <xdr:cNvCxnSpPr/>
      </xdr:nvCxnSpPr>
      <xdr:spPr>
        <a:xfrm flipV="1">
          <a:off x="78751608" y="3464719"/>
          <a:ext cx="1103611" cy="561078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81</xdr:col>
      <xdr:colOff>9525</xdr:colOff>
      <xdr:row>13</xdr:row>
      <xdr:rowOff>114300</xdr:rowOff>
    </xdr:from>
    <xdr:to>
      <xdr:col>83</xdr:col>
      <xdr:colOff>9525</xdr:colOff>
      <xdr:row>19</xdr:row>
      <xdr:rowOff>104775</xdr:rowOff>
    </xdr:to>
    <xdr:cxnSp macro="">
      <xdr:nvCxnSpPr>
        <xdr:cNvPr id="10" name="Straight Arrow Connector 9">
          <a:extLst>
            <a:ext uri="{FF2B5EF4-FFF2-40B4-BE49-F238E27FC236}">
              <a16:creationId xmlns:a16="http://schemas.microsoft.com/office/drawing/2014/main" id="{0C3E45E5-F23B-4F04-9B92-4D99B007CD05}"/>
            </a:ext>
          </a:extLst>
        </xdr:cNvPr>
        <xdr:cNvCxnSpPr/>
      </xdr:nvCxnSpPr>
      <xdr:spPr>
        <a:xfrm>
          <a:off x="78914625" y="2409825"/>
          <a:ext cx="1133475" cy="10858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JNG7.A%20-%20MEEIA%202016-18%20nonLL_TD%20Calc_REBASED_2020-06-1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JNG7.B%20-%20MEEIA%202016-18%20LL_TD%20Calc_post%20trueup_REBASED_2022-10-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JNG7.C%20-%20MEEIA%202019-21%20PY19_TD%20Calc_post%20trueup_REBASED%202022-10-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JNG7.D%20-%20MEEIA%202019-21%20PY20_TD%20Calc_post%20trueup_REBASED%202022-10-24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JNG7.E%20-%20MEEIA%202019-21%20PY21_TD%20Calc_post%20trueup_REBASED%202023-10-23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JNG7.F%20-%20MEEIA%202019-21%20PY22_TD%20Calc_post%20trueup%202023-10-06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JNG7.G%20-%20MEEIA%202019-21%20PY23_TD%20Calc_actuals+forecast_2023-11-10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JNG7.H%20-%20MEEIA%202019-21%20PY24_TD%20Calc_forecast_2023-11-10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JNG7.I%20-%20MEEIA%202019-21%20PY25_TD%20Calc_forecast_2023-11-1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D CALC Summary (Cumulative) "/>
      <sheetName val="KWh Summary"/>
      <sheetName val="KWh (Monthly) ENTRY NLI "/>
      <sheetName val="KWh (Cumulative) NLI"/>
      <sheetName val="TD Calc. NLI (Monthly)"/>
      <sheetName val="Rebasing adj NLI"/>
      <sheetName val="KWh (Monthly) ENTRY LI"/>
      <sheetName val="KWh (Cumulative) LI"/>
      <sheetName val="TD Calc. LI (Monthly)"/>
      <sheetName val="Rebasing adj LI"/>
    </sheetNames>
    <sheetDataSet>
      <sheetData sheetId="0">
        <row r="27">
          <cell r="BA27">
            <v>89235997.579999998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cedure - Q&amp;A - Notes-SOx"/>
      <sheetName val="KWh Summary"/>
      <sheetName val="TD CALC Summary (Cumulative) "/>
      <sheetName val="KWh (Monthly) ENTRY NLI "/>
      <sheetName val="KWh (Cumulative) NLI"/>
      <sheetName val="TD Calc. NLI (Monthly)"/>
      <sheetName val="Rebasing adj NLI"/>
      <sheetName val="Index"/>
      <sheetName val="KWh (Monthly) ENTRY LI"/>
      <sheetName val="KWh (Cumulative) LI"/>
      <sheetName val="TD Calc. LI (Monthly)"/>
      <sheetName val="Rebasing adj LI"/>
    </sheetNames>
    <sheetDataSet>
      <sheetData sheetId="0"/>
      <sheetData sheetId="1"/>
      <sheetData sheetId="2">
        <row r="57">
          <cell r="BY57">
            <v>999715.75000000023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y 5 SOX Review"/>
      <sheetName val="Notes"/>
      <sheetName val="Revised Summary"/>
      <sheetName val="SUMMARY"/>
      <sheetName val="RES kWh ENTRY"/>
      <sheetName val="BIZ kWh ENTRY"/>
      <sheetName val="BIZ SUM"/>
      <sheetName val=" 1M - RES"/>
      <sheetName val="2M - SGS"/>
      <sheetName val="3M - LGS"/>
      <sheetName val="4M - SPS"/>
      <sheetName val="11M - LPS"/>
      <sheetName val=" LI 1M - RES"/>
      <sheetName val="LI 2M - SGS"/>
      <sheetName val="LI 3M - LGS"/>
      <sheetName val="LI 4M - SPS"/>
      <sheetName val="LI 11M - LPS"/>
      <sheetName val="Biz DRENE"/>
      <sheetName val="Res DRENE"/>
    </sheetNames>
    <sheetDataSet>
      <sheetData sheetId="0"/>
      <sheetData sheetId="1"/>
      <sheetData sheetId="2">
        <row r="11">
          <cell r="BK11">
            <v>14090948.452100439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y 5 SOX Review"/>
      <sheetName val="Error Checks"/>
      <sheetName val="YTD PROGRAM SUMMARY"/>
      <sheetName val="Revised Summary"/>
      <sheetName val="RES kWh ENTRY"/>
      <sheetName val="BIZ kWh ENTRY"/>
      <sheetName val="BIZ SUM"/>
      <sheetName val=" 1M - RES"/>
      <sheetName val="2M - SGS"/>
      <sheetName val="3M - LGS"/>
      <sheetName val="4M - SPS"/>
      <sheetName val="11M - LPS"/>
      <sheetName val=" LI 1M - RES"/>
      <sheetName val="LI 2M - SGS"/>
      <sheetName val="LI 3M - LGS"/>
      <sheetName val="LI 4M - SPS"/>
      <sheetName val="LI 11M - LPS"/>
      <sheetName val="Biz DRENE"/>
      <sheetName val="Res DRENE"/>
    </sheetNames>
    <sheetDataSet>
      <sheetData sheetId="0"/>
      <sheetData sheetId="1"/>
      <sheetData sheetId="2"/>
      <sheetData sheetId="3">
        <row r="11">
          <cell r="AY11">
            <v>25155889.244022183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y 5 SOX Review"/>
      <sheetName val="Notes"/>
      <sheetName val="Revised Summary"/>
      <sheetName val="RES kWh ENTRY"/>
      <sheetName val="BIZ kWh ENTRY"/>
      <sheetName val="BIZ SUM"/>
      <sheetName val=" 1M - RES"/>
      <sheetName val="2M - SGS"/>
      <sheetName val="3M - LGS"/>
      <sheetName val="4M - SPS"/>
      <sheetName val="11M - LPS"/>
      <sheetName val=" LI 1M - RES"/>
      <sheetName val="LI 2M - SGS"/>
      <sheetName val="LI 3M - LGS"/>
      <sheetName val="LI 4M - SPS"/>
      <sheetName val="LI 11M - LPS"/>
      <sheetName val="Biz DRENE"/>
      <sheetName val="Res DRENE"/>
    </sheetNames>
    <sheetDataSet>
      <sheetData sheetId="0"/>
      <sheetData sheetId="1"/>
      <sheetData sheetId="2">
        <row r="11">
          <cell r="AY11">
            <v>30297403.224354014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y 5 SOX Review"/>
      <sheetName val="Error Checks"/>
      <sheetName val="Notes"/>
      <sheetName val="REVISED SUMMARY"/>
      <sheetName val="RES kWh ENTRY"/>
      <sheetName val="BIZ kWh ENTRY"/>
      <sheetName val="BIZ SUM"/>
      <sheetName val=" 1M - RES"/>
      <sheetName val="2M - SGS"/>
      <sheetName val="3M - LGS"/>
      <sheetName val="4M - SPS"/>
      <sheetName val="11M - LPS"/>
      <sheetName val=" LI 1M - RES"/>
      <sheetName val="LI 2M - SGS"/>
      <sheetName val="LI 3M - LGS"/>
      <sheetName val="LI 4M - SPS"/>
      <sheetName val="LI 11M - LPS"/>
      <sheetName val="Biz DRENE"/>
      <sheetName val="Res DRENE"/>
    </sheetNames>
    <sheetDataSet>
      <sheetData sheetId="0"/>
      <sheetData sheetId="1"/>
      <sheetData sheetId="2"/>
      <sheetData sheetId="3">
        <row r="11">
          <cell r="X11">
            <v>9291612.9205481485</v>
          </cell>
          <cell r="AM11">
            <v>11513427.417687533</v>
          </cell>
        </row>
        <row r="95">
          <cell r="Y95">
            <v>106117.07032367273</v>
          </cell>
          <cell r="Z95">
            <v>120016.34938903066</v>
          </cell>
          <cell r="AA95">
            <v>122120.12501580695</v>
          </cell>
          <cell r="AB95">
            <v>102921.19909731494</v>
          </cell>
          <cell r="AC95">
            <v>106178.98607321468</v>
          </cell>
          <cell r="AD95">
            <v>95057.523333154342</v>
          </cell>
          <cell r="AE95">
            <v>114533.35783792731</v>
          </cell>
          <cell r="AF95">
            <v>253417.79596994023</v>
          </cell>
          <cell r="AG95">
            <v>285647.98629304901</v>
          </cell>
          <cell r="AH95">
            <v>269522.50510608358</v>
          </cell>
          <cell r="AI95">
            <v>194640.85032510592</v>
          </cell>
          <cell r="AJ95">
            <v>103387.2036465742</v>
          </cell>
          <cell r="AK95">
            <v>106117.07032367273</v>
          </cell>
          <cell r="AL95">
            <v>120016.34938903066</v>
          </cell>
          <cell r="AM95">
            <v>122120.12501580695</v>
          </cell>
        </row>
        <row r="98">
          <cell r="Y98">
            <v>1963.8080030049198</v>
          </cell>
          <cell r="Z98">
            <v>2939.7448447997122</v>
          </cell>
          <cell r="AA98">
            <v>2923.2411519113857</v>
          </cell>
          <cell r="AB98">
            <v>2463.388909558998</v>
          </cell>
          <cell r="AC98">
            <v>1829.9543824725965</v>
          </cell>
          <cell r="AD98">
            <v>-700.97779864591178</v>
          </cell>
          <cell r="AE98">
            <v>-8783.9755041249773</v>
          </cell>
          <cell r="AF98">
            <v>-62527.986529911359</v>
          </cell>
          <cell r="AG98">
            <v>-85117.543651366999</v>
          </cell>
          <cell r="AH98">
            <v>-80863.277666929775</v>
          </cell>
          <cell r="AI98">
            <v>-36739.111438548985</v>
          </cell>
          <cell r="AJ98">
            <v>-1195.6193358661628</v>
          </cell>
          <cell r="AK98">
            <v>1963.8080030049198</v>
          </cell>
          <cell r="AL98">
            <v>2939.7448447997122</v>
          </cell>
          <cell r="AM98">
            <v>2923.2411519113857</v>
          </cell>
        </row>
        <row r="99">
          <cell r="Y99">
            <v>25499.461885606182</v>
          </cell>
          <cell r="Z99">
            <v>28399.793140362148</v>
          </cell>
          <cell r="AA99">
            <v>28721.742834592969</v>
          </cell>
          <cell r="AB99">
            <v>22394.086247998599</v>
          </cell>
          <cell r="AC99">
            <v>23873.448148312938</v>
          </cell>
          <cell r="AD99">
            <v>24612.48432075396</v>
          </cell>
          <cell r="AE99">
            <v>31870.003927944857</v>
          </cell>
          <cell r="AF99">
            <v>52542.404743416759</v>
          </cell>
          <cell r="AG99">
            <v>67482.697504766256</v>
          </cell>
          <cell r="AH99">
            <v>58713.357579933545</v>
          </cell>
          <cell r="AI99">
            <v>44735.067380544111</v>
          </cell>
          <cell r="AJ99">
            <v>27301.45254686167</v>
          </cell>
          <cell r="AK99">
            <v>25499.461885606182</v>
          </cell>
          <cell r="AL99">
            <v>28399.793140362148</v>
          </cell>
          <cell r="AM99">
            <v>28721.742834592969</v>
          </cell>
        </row>
        <row r="100">
          <cell r="Y100">
            <v>53382.116879840723</v>
          </cell>
          <cell r="Z100">
            <v>61972.038748106381</v>
          </cell>
          <cell r="AA100">
            <v>62759.840083029005</v>
          </cell>
          <cell r="AB100">
            <v>54465.177399652312</v>
          </cell>
          <cell r="AC100">
            <v>55449.668294783209</v>
          </cell>
          <cell r="AD100">
            <v>46486.325615011476</v>
          </cell>
          <cell r="AE100">
            <v>55654.341757587114</v>
          </cell>
          <cell r="AF100">
            <v>156757.72234972741</v>
          </cell>
          <cell r="AG100">
            <v>181054.7419311431</v>
          </cell>
          <cell r="AH100">
            <v>173228.67542888038</v>
          </cell>
          <cell r="AI100">
            <v>113050.92803620912</v>
          </cell>
          <cell r="AJ100">
            <v>49965.907789784571</v>
          </cell>
          <cell r="AK100">
            <v>53382.116879840723</v>
          </cell>
          <cell r="AL100">
            <v>61972.038748106381</v>
          </cell>
          <cell r="AM100">
            <v>62759.840083029005</v>
          </cell>
        </row>
        <row r="101">
          <cell r="Y101">
            <v>18771.015512852275</v>
          </cell>
          <cell r="Z101">
            <v>19188.454187814761</v>
          </cell>
          <cell r="AA101">
            <v>20130.504238559359</v>
          </cell>
          <cell r="AB101">
            <v>17289.506374060446</v>
          </cell>
          <cell r="AC101">
            <v>18687.659537780528</v>
          </cell>
          <cell r="AD101">
            <v>18498.346212528933</v>
          </cell>
          <cell r="AE101">
            <v>26012.706078367406</v>
          </cell>
          <cell r="AF101">
            <v>74737.380640143703</v>
          </cell>
          <cell r="AG101">
            <v>85464.65862453889</v>
          </cell>
          <cell r="AH101">
            <v>82376.727743647585</v>
          </cell>
          <cell r="AI101">
            <v>52152.15586848012</v>
          </cell>
          <cell r="AJ101">
            <v>20657.3108577688</v>
          </cell>
          <cell r="AK101">
            <v>18771.015512852275</v>
          </cell>
          <cell r="AL101">
            <v>19188.454187814761</v>
          </cell>
          <cell r="AM101">
            <v>20130.504238559359</v>
          </cell>
        </row>
        <row r="102">
          <cell r="Y102">
            <v>906.90317160353288</v>
          </cell>
          <cell r="Z102">
            <v>766.5131902369933</v>
          </cell>
          <cell r="AA102">
            <v>676.88308595201238</v>
          </cell>
          <cell r="AB102">
            <v>732.37228770952265</v>
          </cell>
          <cell r="AC102">
            <v>905.60206218099097</v>
          </cell>
          <cell r="AD102">
            <v>1279.8334058537159</v>
          </cell>
          <cell r="AE102">
            <v>3805.7169770193095</v>
          </cell>
          <cell r="AF102">
            <v>17966.667863544524</v>
          </cell>
          <cell r="AG102">
            <v>19157.483914346129</v>
          </cell>
          <cell r="AH102">
            <v>20075.298932151309</v>
          </cell>
          <cell r="AI102">
            <v>9858.4476620130699</v>
          </cell>
          <cell r="AJ102">
            <v>1172.9019534989427</v>
          </cell>
          <cell r="AK102">
            <v>906.90317160353288</v>
          </cell>
          <cell r="AL102">
            <v>766.5131902369933</v>
          </cell>
          <cell r="AM102">
            <v>676.88308595201238</v>
          </cell>
        </row>
        <row r="111">
          <cell r="Y111">
            <v>5593.7648707650924</v>
          </cell>
          <cell r="Z111">
            <v>6749.8052777106659</v>
          </cell>
          <cell r="AA111">
            <v>6907.9136217622199</v>
          </cell>
          <cell r="AB111">
            <v>5576.6678783350471</v>
          </cell>
          <cell r="AC111">
            <v>5432.6536476844158</v>
          </cell>
          <cell r="AD111">
            <v>4881.5115776521707</v>
          </cell>
          <cell r="AE111">
            <v>5974.5646011335994</v>
          </cell>
          <cell r="AF111">
            <v>13941.606903019205</v>
          </cell>
          <cell r="AG111">
            <v>17605.947969621644</v>
          </cell>
          <cell r="AH111">
            <v>15991.723088400522</v>
          </cell>
          <cell r="AI111">
            <v>11583.362816408491</v>
          </cell>
          <cell r="AJ111">
            <v>5485.249834526373</v>
          </cell>
          <cell r="AK111">
            <v>5593.7648707650924</v>
          </cell>
          <cell r="AL111">
            <v>6749.8052777106659</v>
          </cell>
          <cell r="AM111">
            <v>6907.9136217622199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y 5 SOX Review"/>
      <sheetName val="Error Checks"/>
      <sheetName val="Notes"/>
      <sheetName val="YTD PROGRAM SUMMARY"/>
      <sheetName val="FORECAST OVERVIEW"/>
      <sheetName val="RES kWh ENTRY"/>
      <sheetName val="BIZ kWh ENTRY"/>
      <sheetName val="BIZ SUM"/>
      <sheetName val=" 1M - RES"/>
      <sheetName val="2M - SGS"/>
      <sheetName val="3M - LGS"/>
      <sheetName val="4M - SPS"/>
      <sheetName val="11M - LPS"/>
      <sheetName val=" LI 1M - RES"/>
      <sheetName val="LI 2M - SGS"/>
      <sheetName val="LI 3M - LGS"/>
      <sheetName val="LI 4M - SPS"/>
      <sheetName val="LI 11M - LPS"/>
      <sheetName val="Biz DRENE"/>
    </sheetNames>
    <sheetDataSet>
      <sheetData sheetId="0"/>
      <sheetData sheetId="1"/>
      <sheetData sheetId="2"/>
      <sheetData sheetId="3">
        <row r="11">
          <cell r="L11">
            <v>3162823.3168326528</v>
          </cell>
          <cell r="AA11">
            <v>15966313.990787117</v>
          </cell>
        </row>
        <row r="93">
          <cell r="M93">
            <v>323674.94309467368</v>
          </cell>
          <cell r="N93">
            <v>523331.12654434232</v>
          </cell>
          <cell r="O93">
            <v>629977.03544945014</v>
          </cell>
          <cell r="P93">
            <v>513906.42281860695</v>
          </cell>
          <cell r="Q93">
            <v>496089.6738838235</v>
          </cell>
          <cell r="R93">
            <v>431484.87933507597</v>
          </cell>
          <cell r="S93">
            <v>570893.46384145191</v>
          </cell>
          <cell r="T93">
            <v>1713725.3782457139</v>
          </cell>
          <cell r="U93">
            <v>2162129.7948939754</v>
          </cell>
          <cell r="V93">
            <v>2005926.6362061263</v>
          </cell>
          <cell r="W93">
            <v>1229781.0166224297</v>
          </cell>
          <cell r="X93">
            <v>471821.05191615305</v>
          </cell>
          <cell r="Y93">
            <v>488946.78673311597</v>
          </cell>
          <cell r="Z93">
            <v>611825.42892007565</v>
          </cell>
          <cell r="AA93">
            <v>629977.03544945014</v>
          </cell>
        </row>
        <row r="96">
          <cell r="M96">
            <v>75340.524196639861</v>
          </cell>
          <cell r="N96">
            <v>153907.75813715582</v>
          </cell>
          <cell r="O96">
            <v>174528.4205415546</v>
          </cell>
          <cell r="P96">
            <v>145698.47455943571</v>
          </cell>
          <cell r="Q96">
            <v>115416.54980001957</v>
          </cell>
          <cell r="R96">
            <v>76398.322808532394</v>
          </cell>
          <cell r="S96">
            <v>118837.92812478733</v>
          </cell>
          <cell r="T96">
            <v>659048.14911120851</v>
          </cell>
          <cell r="U96">
            <v>885931.96306574787</v>
          </cell>
          <cell r="V96">
            <v>842402.11190374044</v>
          </cell>
          <cell r="W96">
            <v>413246.90752984502</v>
          </cell>
          <cell r="X96">
            <v>74182.213082087925</v>
          </cell>
          <cell r="Y96">
            <v>106013.23656142603</v>
          </cell>
          <cell r="Z96">
            <v>175641.91618709738</v>
          </cell>
          <cell r="AA96">
            <v>174528.4205415546</v>
          </cell>
        </row>
        <row r="97">
          <cell r="M97">
            <v>49628.43761014162</v>
          </cell>
          <cell r="N97">
            <v>68404.959978647807</v>
          </cell>
          <cell r="O97">
            <v>83825.954062559875</v>
          </cell>
          <cell r="P97">
            <v>63583.641827615356</v>
          </cell>
          <cell r="Q97">
            <v>70911.188014942003</v>
          </cell>
          <cell r="R97">
            <v>77152.200305998107</v>
          </cell>
          <cell r="S97">
            <v>100069.81306421125</v>
          </cell>
          <cell r="T97">
            <v>132612.03654510542</v>
          </cell>
          <cell r="U97">
            <v>169741.56894590982</v>
          </cell>
          <cell r="V97">
            <v>140707.16193027981</v>
          </cell>
          <cell r="W97">
            <v>130160.67033467123</v>
          </cell>
          <cell r="X97">
            <v>88895.607504407802</v>
          </cell>
          <cell r="Y97">
            <v>77096.307995398383</v>
          </cell>
          <cell r="Z97">
            <v>81274.111608742547</v>
          </cell>
          <cell r="AA97">
            <v>83825.954062559875</v>
          </cell>
        </row>
        <row r="98">
          <cell r="M98">
            <v>107851.43783527786</v>
          </cell>
          <cell r="N98">
            <v>168376.53668819054</v>
          </cell>
          <cell r="O98">
            <v>218294.5303049373</v>
          </cell>
          <cell r="P98">
            <v>176833.06671814423</v>
          </cell>
          <cell r="Q98">
            <v>184960.06311597215</v>
          </cell>
          <cell r="R98">
            <v>167860.238459188</v>
          </cell>
          <cell r="S98">
            <v>217494.47951593704</v>
          </cell>
          <cell r="T98">
            <v>551349.87514733127</v>
          </cell>
          <cell r="U98">
            <v>670154.11809759657</v>
          </cell>
          <cell r="V98">
            <v>604144.87949553982</v>
          </cell>
          <cell r="W98">
            <v>410702.26229928405</v>
          </cell>
          <cell r="X98">
            <v>194031.31628407855</v>
          </cell>
          <cell r="Y98">
            <v>181209.08698722106</v>
          </cell>
          <cell r="Z98">
            <v>205470.37554417935</v>
          </cell>
          <cell r="AA98">
            <v>218294.5303049373</v>
          </cell>
        </row>
        <row r="99">
          <cell r="M99">
            <v>23920.080739800494</v>
          </cell>
          <cell r="N99">
            <v>41959.394859485728</v>
          </cell>
          <cell r="O99">
            <v>55795.823071235704</v>
          </cell>
          <cell r="P99">
            <v>45903.035075537322</v>
          </cell>
          <cell r="Q99">
            <v>45139.359530546542</v>
          </cell>
          <cell r="R99">
            <v>39784.032749511949</v>
          </cell>
          <cell r="S99">
            <v>55947.967172084362</v>
          </cell>
          <cell r="T99">
            <v>170402.01868405606</v>
          </cell>
          <cell r="U99">
            <v>200727.95756842938</v>
          </cell>
          <cell r="V99">
            <v>190634.11184069276</v>
          </cell>
          <cell r="W99">
            <v>112903.64285540128</v>
          </cell>
          <cell r="X99">
            <v>44907.538354812379</v>
          </cell>
          <cell r="Y99">
            <v>43843.756431080496</v>
          </cell>
          <cell r="Z99">
            <v>51690.525409783892</v>
          </cell>
          <cell r="AA99">
            <v>55795.823071235704</v>
          </cell>
        </row>
        <row r="100">
          <cell r="M100">
            <v>1541.6308024489886</v>
          </cell>
          <cell r="N100">
            <v>1727.3030732379752</v>
          </cell>
          <cell r="O100">
            <v>2217.8617578408052</v>
          </cell>
          <cell r="P100">
            <v>1668.3130793015632</v>
          </cell>
          <cell r="Q100">
            <v>2072.3365074787948</v>
          </cell>
          <cell r="R100">
            <v>3166.0485435117339</v>
          </cell>
          <cell r="S100">
            <v>7972.4219994811265</v>
          </cell>
          <cell r="T100">
            <v>30236.584372463487</v>
          </cell>
          <cell r="U100">
            <v>33434.820031208641</v>
          </cell>
          <cell r="V100">
            <v>33328.054644001575</v>
          </cell>
          <cell r="W100">
            <v>17569.376398030156</v>
          </cell>
          <cell r="X100">
            <v>3865.5146339579969</v>
          </cell>
          <cell r="Y100">
            <v>2197.0571396825308</v>
          </cell>
          <cell r="Z100">
            <v>1990.0474372240126</v>
          </cell>
          <cell r="AA100">
            <v>2217.8617578408052</v>
          </cell>
        </row>
        <row r="109">
          <cell r="M109">
            <v>65392.831910364854</v>
          </cell>
          <cell r="N109">
            <v>88955.173807624407</v>
          </cell>
          <cell r="O109">
            <v>95314.445711321867</v>
          </cell>
          <cell r="P109">
            <v>80219.891558572781</v>
          </cell>
          <cell r="Q109">
            <v>77590.176914864482</v>
          </cell>
          <cell r="R109">
            <v>67124.036468333856</v>
          </cell>
          <cell r="S109">
            <v>70570.853964950802</v>
          </cell>
          <cell r="T109">
            <v>170076.71438554919</v>
          </cell>
          <cell r="U109">
            <v>202139.36718508313</v>
          </cell>
          <cell r="V109">
            <v>194710.31639187195</v>
          </cell>
          <cell r="W109">
            <v>145198.1572051979</v>
          </cell>
          <cell r="X109">
            <v>65938.862056808401</v>
          </cell>
          <cell r="Y109">
            <v>78587.341618307415</v>
          </cell>
          <cell r="Z109">
            <v>95758.452733048456</v>
          </cell>
          <cell r="AA109">
            <v>95314.445711321867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y 5 SOX Review"/>
      <sheetName val="Error Checks"/>
      <sheetName val="Notes"/>
      <sheetName val="YTD PROGRAM SUMMARY"/>
      <sheetName val="FORECAST OVERVIEW"/>
      <sheetName val="RES kWh ENTRY"/>
      <sheetName val="BIZ kWh ENTRY"/>
      <sheetName val="BIZ SUM"/>
      <sheetName val=" 1M - RES"/>
      <sheetName val="2M - SGS"/>
      <sheetName val="3M - LGS"/>
      <sheetName val="4M - SPS"/>
      <sheetName val="11M - LPS"/>
      <sheetName val=" LI 1M - RES"/>
      <sheetName val="LI 2M - SGS"/>
      <sheetName val="LI 3M - LGS"/>
      <sheetName val="LI 4M - SPS"/>
      <sheetName val="LI 11M - LPS"/>
      <sheetName val="Biz DRENE"/>
    </sheetNames>
    <sheetDataSet>
      <sheetData sheetId="0"/>
      <sheetData sheetId="1"/>
      <sheetData sheetId="2"/>
      <sheetData sheetId="3">
        <row r="11">
          <cell r="O11">
            <v>3808912.0570023293</v>
          </cell>
        </row>
        <row r="93">
          <cell r="C93">
            <v>4802.5373159912306</v>
          </cell>
          <cell r="D93">
            <v>14034.750156850576</v>
          </cell>
          <cell r="E93">
            <v>27772.511738494126</v>
          </cell>
          <cell r="F93">
            <v>45303.980478262354</v>
          </cell>
          <cell r="G93">
            <v>88926.681216113197</v>
          </cell>
          <cell r="H93">
            <v>343335.9130152415</v>
          </cell>
          <cell r="I93">
            <v>604446.19925016165</v>
          </cell>
          <cell r="J93">
            <v>691569.99961544364</v>
          </cell>
          <cell r="K93">
            <v>500142.39514880645</v>
          </cell>
          <cell r="L93">
            <v>232448.28734248821</v>
          </cell>
          <cell r="M93">
            <v>268273.0878584201</v>
          </cell>
          <cell r="N93">
            <v>441804.91637868551</v>
          </cell>
          <cell r="O93">
            <v>546050.79748737032</v>
          </cell>
        </row>
        <row r="96">
          <cell r="C96">
            <v>3154.1412708780608</v>
          </cell>
          <cell r="D96">
            <v>7236.1664929605377</v>
          </cell>
          <cell r="E96">
            <v>10688.411613070222</v>
          </cell>
          <cell r="F96">
            <v>11187.134253273367</v>
          </cell>
          <cell r="G96">
            <v>20811.124761418232</v>
          </cell>
          <cell r="H96">
            <v>148912.4579781387</v>
          </cell>
          <cell r="I96">
            <v>266788.14026618813</v>
          </cell>
          <cell r="J96">
            <v>314180.88495398633</v>
          </cell>
          <cell r="K96">
            <v>184123.45554384839</v>
          </cell>
          <cell r="L96">
            <v>37128.234532889401</v>
          </cell>
          <cell r="M96">
            <v>55564.951625973306</v>
          </cell>
          <cell r="N96">
            <v>105550.62488514984</v>
          </cell>
          <cell r="O96">
            <v>116036.24946351607</v>
          </cell>
        </row>
        <row r="97">
          <cell r="C97">
            <v>0</v>
          </cell>
          <cell r="D97">
            <v>1481.832623672592</v>
          </cell>
          <cell r="E97">
            <v>5361.7702322555742</v>
          </cell>
          <cell r="F97">
            <v>11898.601455643389</v>
          </cell>
          <cell r="G97">
            <v>23742.843980051886</v>
          </cell>
          <cell r="H97">
            <v>36932.790999510449</v>
          </cell>
          <cell r="I97">
            <v>60175.051690013606</v>
          </cell>
          <cell r="J97">
            <v>60497.821528279099</v>
          </cell>
          <cell r="K97">
            <v>72241.448097162371</v>
          </cell>
          <cell r="L97">
            <v>58909.584102237932</v>
          </cell>
          <cell r="M97">
            <v>55965.314413020613</v>
          </cell>
          <cell r="N97">
            <v>75662.610790111183</v>
          </cell>
          <cell r="O97">
            <v>93295.878567000007</v>
          </cell>
        </row>
        <row r="98">
          <cell r="C98">
            <v>0</v>
          </cell>
          <cell r="D98">
            <v>1722.3634381143349</v>
          </cell>
          <cell r="E98">
            <v>6336.5946055867444</v>
          </cell>
          <cell r="F98">
            <v>14914.108977760787</v>
          </cell>
          <cell r="G98">
            <v>30340.090284059628</v>
          </cell>
          <cell r="H98">
            <v>100725.38619590344</v>
          </cell>
          <cell r="I98">
            <v>165644.10506108799</v>
          </cell>
          <cell r="J98">
            <v>191978.55102497255</v>
          </cell>
          <cell r="K98">
            <v>142123.61284140512</v>
          </cell>
          <cell r="L98">
            <v>77585.754883179587</v>
          </cell>
          <cell r="M98">
            <v>88593.221548547866</v>
          </cell>
          <cell r="N98">
            <v>150074.56843941577</v>
          </cell>
          <cell r="O98">
            <v>200552.28705488282</v>
          </cell>
        </row>
        <row r="99">
          <cell r="C99">
            <v>0</v>
          </cell>
          <cell r="D99">
            <v>348.18792311435521</v>
          </cell>
          <cell r="E99">
            <v>1712.2085700583268</v>
          </cell>
          <cell r="F99">
            <v>3439.8789210232062</v>
          </cell>
          <cell r="G99">
            <v>6810.1607354332846</v>
          </cell>
          <cell r="H99">
            <v>30428.144536200798</v>
          </cell>
          <cell r="I99">
            <v>55570.150692608833</v>
          </cell>
          <cell r="J99">
            <v>57725.164356067049</v>
          </cell>
          <cell r="K99">
            <v>38872.159055593198</v>
          </cell>
          <cell r="L99">
            <v>18318.911123535578</v>
          </cell>
          <cell r="M99">
            <v>17880.183004165596</v>
          </cell>
          <cell r="N99">
            <v>30025.632868425062</v>
          </cell>
          <cell r="O99">
            <v>43260.477751922779</v>
          </cell>
        </row>
        <row r="100">
          <cell r="C100">
            <v>0</v>
          </cell>
          <cell r="D100">
            <v>32.257513103492549</v>
          </cell>
          <cell r="E100">
            <v>405.52391517745366</v>
          </cell>
          <cell r="F100">
            <v>825.95983750198434</v>
          </cell>
          <cell r="G100">
            <v>1144.2978935464466</v>
          </cell>
          <cell r="H100">
            <v>3094.2921430049269</v>
          </cell>
          <cell r="I100">
            <v>6259.3255764802898</v>
          </cell>
          <cell r="J100">
            <v>7809.7874799475367</v>
          </cell>
          <cell r="K100">
            <v>5430.8752658171024</v>
          </cell>
          <cell r="L100">
            <v>2960.0202420310184</v>
          </cell>
          <cell r="M100">
            <v>2502.5018204068042</v>
          </cell>
          <cell r="N100">
            <v>2675.9408997973005</v>
          </cell>
          <cell r="O100">
            <v>3107.3019008237916</v>
          </cell>
        </row>
        <row r="109">
          <cell r="C109">
            <v>1648.3960451131695</v>
          </cell>
          <cell r="D109">
            <v>3213.9421658852634</v>
          </cell>
          <cell r="E109">
            <v>3268.002802345804</v>
          </cell>
          <cell r="F109">
            <v>3038.2970330596199</v>
          </cell>
          <cell r="G109">
            <v>6078.1635616037138</v>
          </cell>
          <cell r="H109">
            <v>23242.841162483146</v>
          </cell>
          <cell r="I109">
            <v>50009.425963782916</v>
          </cell>
          <cell r="J109">
            <v>59377.790272190985</v>
          </cell>
          <cell r="K109">
            <v>57350.844344980302</v>
          </cell>
          <cell r="L109">
            <v>37545.782458614704</v>
          </cell>
          <cell r="M109">
            <v>47766.91544630588</v>
          </cell>
          <cell r="N109">
            <v>77815.538495786328</v>
          </cell>
          <cell r="O109">
            <v>89798.602749224898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y 5 SOX Review"/>
      <sheetName val="Error Checks"/>
      <sheetName val="Notes"/>
      <sheetName val="YTD PROGRAM SUMMARY"/>
      <sheetName val="FORECAST OVERVIEW"/>
      <sheetName val="RES kWh ENTRY"/>
      <sheetName val="BIZ kWh ENTRY"/>
      <sheetName val="BIZ SUM"/>
      <sheetName val=" 1M - RES"/>
      <sheetName val="2M - SGS"/>
      <sheetName val="3M - LGS"/>
      <sheetName val="4M - SPS"/>
      <sheetName val="11M - LPS"/>
      <sheetName val=" LI 1M - RES"/>
      <sheetName val="LI 2M - SGS"/>
      <sheetName val="LI 3M - LGS"/>
      <sheetName val="LI 4M - SPS"/>
      <sheetName val="LI 11M - LPS"/>
      <sheetName val="Biz DRENE"/>
    </sheetNames>
    <sheetDataSet>
      <sheetData sheetId="0"/>
      <sheetData sheetId="1"/>
      <sheetData sheetId="2"/>
      <sheetData sheetId="3">
        <row r="11">
          <cell r="C11">
            <v>5194.2359407093772</v>
          </cell>
        </row>
        <row r="93">
          <cell r="C93">
            <v>5194.2359407093772</v>
          </cell>
        </row>
        <row r="96">
          <cell r="C96">
            <v>3877.1675006639548</v>
          </cell>
        </row>
        <row r="97">
          <cell r="C97">
            <v>0</v>
          </cell>
        </row>
        <row r="98">
          <cell r="C98">
            <v>0</v>
          </cell>
        </row>
        <row r="99">
          <cell r="C99">
            <v>0</v>
          </cell>
        </row>
        <row r="100">
          <cell r="C100">
            <v>0</v>
          </cell>
        </row>
        <row r="109">
          <cell r="C109">
            <v>1317.0684400454224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V78"/>
  <sheetViews>
    <sheetView zoomScale="80" zoomScaleNormal="80" workbookViewId="0">
      <pane xSplit="1" topLeftCell="BS1" activePane="topRight" state="frozen"/>
      <selection activeCell="A31" sqref="A31"/>
      <selection pane="topRight" activeCell="CL15" sqref="CL15:CL16"/>
    </sheetView>
  </sheetViews>
  <sheetFormatPr defaultRowHeight="14.5" x14ac:dyDescent="0.35"/>
  <cols>
    <col min="1" max="1" width="37.36328125" customWidth="1"/>
    <col min="2" max="3" width="8.90625" customWidth="1"/>
    <col min="4" max="83" width="13.81640625" customWidth="1"/>
    <col min="84" max="84" width="14.08984375" style="2" bestFit="1" customWidth="1"/>
    <col min="85" max="85" width="3.54296875" style="2" customWidth="1"/>
    <col min="86" max="86" width="34.08984375" customWidth="1"/>
    <col min="87" max="87" width="16.1796875" customWidth="1"/>
    <col min="88" max="88" width="3.453125" customWidth="1"/>
    <col min="89" max="89" width="13.08984375" customWidth="1"/>
    <col min="90" max="90" width="38" customWidth="1"/>
    <col min="91" max="91" width="11.453125" customWidth="1"/>
  </cols>
  <sheetData>
    <row r="1" spans="1:178" ht="18.5" x14ac:dyDescent="0.45">
      <c r="A1" s="1" t="s">
        <v>3</v>
      </c>
    </row>
    <row r="2" spans="1:178" x14ac:dyDescent="0.35">
      <c r="A2" s="57" t="s">
        <v>91</v>
      </c>
    </row>
    <row r="5" spans="1:178" x14ac:dyDescent="0.35">
      <c r="A5" s="3" t="s">
        <v>36</v>
      </c>
      <c r="BI5" s="38"/>
      <c r="CE5" s="50" t="s">
        <v>19</v>
      </c>
    </row>
    <row r="6" spans="1:178" x14ac:dyDescent="0.35">
      <c r="A6" s="3" t="s">
        <v>44</v>
      </c>
      <c r="CE6" s="51"/>
    </row>
    <row r="7" spans="1:178" ht="5.4" customHeight="1" thickBot="1" x14ac:dyDescent="0.4">
      <c r="A7" s="3"/>
      <c r="BT7" s="92"/>
      <c r="CE7" s="51"/>
    </row>
    <row r="8" spans="1:178" s="3" customFormat="1" ht="15" thickBot="1" x14ac:dyDescent="0.4">
      <c r="A8" s="4" t="s">
        <v>0</v>
      </c>
      <c r="B8" s="18">
        <v>42370</v>
      </c>
      <c r="C8" s="18">
        <v>42401</v>
      </c>
      <c r="D8" s="18">
        <v>42430</v>
      </c>
      <c r="E8" s="18">
        <v>42461</v>
      </c>
      <c r="F8" s="18">
        <v>42491</v>
      </c>
      <c r="G8" s="18">
        <v>42522</v>
      </c>
      <c r="H8" s="18">
        <v>42552</v>
      </c>
      <c r="I8" s="18">
        <v>42583</v>
      </c>
      <c r="J8" s="18">
        <v>42614</v>
      </c>
      <c r="K8" s="18">
        <v>42644</v>
      </c>
      <c r="L8" s="18">
        <v>42675</v>
      </c>
      <c r="M8" s="18">
        <v>42705</v>
      </c>
      <c r="N8" s="18">
        <v>42736</v>
      </c>
      <c r="O8" s="18">
        <v>42767</v>
      </c>
      <c r="P8" s="18">
        <v>42795</v>
      </c>
      <c r="Q8" s="18">
        <v>42826</v>
      </c>
      <c r="R8" s="18">
        <v>42856</v>
      </c>
      <c r="S8" s="18">
        <v>42887</v>
      </c>
      <c r="T8" s="18">
        <v>42917</v>
      </c>
      <c r="U8" s="18">
        <v>42948</v>
      </c>
      <c r="V8" s="18">
        <v>42979</v>
      </c>
      <c r="W8" s="18">
        <v>43009</v>
      </c>
      <c r="X8" s="18">
        <v>43040</v>
      </c>
      <c r="Y8" s="18">
        <v>43070</v>
      </c>
      <c r="Z8" s="18">
        <v>43101</v>
      </c>
      <c r="AA8" s="18">
        <v>43132</v>
      </c>
      <c r="AB8" s="18">
        <v>43160</v>
      </c>
      <c r="AC8" s="18">
        <v>43191</v>
      </c>
      <c r="AD8" s="18">
        <v>43221</v>
      </c>
      <c r="AE8" s="18">
        <v>43252</v>
      </c>
      <c r="AF8" s="18">
        <v>43282</v>
      </c>
      <c r="AG8" s="18">
        <v>43313</v>
      </c>
      <c r="AH8" s="18">
        <v>43344</v>
      </c>
      <c r="AI8" s="18">
        <v>43374</v>
      </c>
      <c r="AJ8" s="18">
        <v>43405</v>
      </c>
      <c r="AK8" s="18">
        <v>43435</v>
      </c>
      <c r="AL8" s="18">
        <v>43466</v>
      </c>
      <c r="AM8" s="18">
        <v>43497</v>
      </c>
      <c r="AN8" s="18">
        <v>43525</v>
      </c>
      <c r="AO8" s="18">
        <v>43556</v>
      </c>
      <c r="AP8" s="18">
        <v>43586</v>
      </c>
      <c r="AQ8" s="18">
        <v>43617</v>
      </c>
      <c r="AR8" s="18">
        <v>43647</v>
      </c>
      <c r="AS8" s="18">
        <v>43678</v>
      </c>
      <c r="AT8" s="18">
        <v>43709</v>
      </c>
      <c r="AU8" s="18">
        <v>43739</v>
      </c>
      <c r="AV8" s="18">
        <v>43770</v>
      </c>
      <c r="AW8" s="18">
        <v>43800</v>
      </c>
      <c r="AX8" s="18">
        <v>43831</v>
      </c>
      <c r="AY8" s="18">
        <v>43862</v>
      </c>
      <c r="AZ8" s="18">
        <v>43891</v>
      </c>
      <c r="BA8" s="18">
        <v>43922</v>
      </c>
      <c r="BB8" s="18">
        <v>43952</v>
      </c>
      <c r="BC8" s="18">
        <v>43983</v>
      </c>
      <c r="BD8" s="18">
        <v>44013</v>
      </c>
      <c r="BE8" s="18">
        <v>44044</v>
      </c>
      <c r="BF8" s="18">
        <v>44075</v>
      </c>
      <c r="BG8" s="93">
        <v>44105</v>
      </c>
      <c r="BH8" s="18">
        <v>44136</v>
      </c>
      <c r="BI8" s="18">
        <v>44166</v>
      </c>
      <c r="BJ8" s="93">
        <v>44197</v>
      </c>
      <c r="BK8" s="18">
        <v>44228</v>
      </c>
      <c r="BL8" s="18">
        <v>44256</v>
      </c>
      <c r="BM8" s="18">
        <v>44287</v>
      </c>
      <c r="BN8" s="18">
        <v>44317</v>
      </c>
      <c r="BO8" s="18">
        <v>44348</v>
      </c>
      <c r="BP8" s="18">
        <v>44378</v>
      </c>
      <c r="BQ8" s="18">
        <v>44409</v>
      </c>
      <c r="BR8" s="18">
        <v>44440</v>
      </c>
      <c r="BS8" s="93">
        <v>44470</v>
      </c>
      <c r="BT8" s="18">
        <v>44501</v>
      </c>
      <c r="BU8" s="18">
        <v>44531</v>
      </c>
      <c r="BV8" s="18">
        <v>44562</v>
      </c>
      <c r="BW8" s="180">
        <v>44593</v>
      </c>
      <c r="BX8" s="180">
        <v>44621</v>
      </c>
      <c r="BY8" s="180">
        <v>44652</v>
      </c>
      <c r="BZ8" s="180">
        <v>44682</v>
      </c>
      <c r="CA8" s="180">
        <v>44713</v>
      </c>
      <c r="CB8" s="180">
        <v>44743</v>
      </c>
      <c r="CC8" s="180">
        <v>44774</v>
      </c>
      <c r="CD8" s="180">
        <v>44805</v>
      </c>
      <c r="CE8" s="181">
        <v>44835</v>
      </c>
      <c r="CF8" s="5" t="s">
        <v>25</v>
      </c>
      <c r="CG8" s="5"/>
      <c r="CH8" s="5" t="s">
        <v>23</v>
      </c>
      <c r="CK8"/>
      <c r="CL8"/>
    </row>
    <row r="9" spans="1:178" s="9" customFormat="1" x14ac:dyDescent="0.35">
      <c r="A9" s="136" t="s">
        <v>16</v>
      </c>
      <c r="B9" s="137"/>
      <c r="C9" s="137"/>
      <c r="D9" s="137">
        <v>0</v>
      </c>
      <c r="E9" s="137">
        <v>1328.78</v>
      </c>
      <c r="F9" s="137">
        <v>9526.5299999999988</v>
      </c>
      <c r="G9" s="137">
        <v>131900.43000000002</v>
      </c>
      <c r="H9" s="137">
        <v>295999.55</v>
      </c>
      <c r="I9" s="137">
        <v>425553.79999999987</v>
      </c>
      <c r="J9" s="137">
        <v>758519.65</v>
      </c>
      <c r="K9" s="137">
        <v>199350.73000000016</v>
      </c>
      <c r="L9" s="137">
        <v>279108.34999999992</v>
      </c>
      <c r="M9" s="137">
        <v>438307.65</v>
      </c>
      <c r="N9" s="137">
        <v>509660.87999999989</v>
      </c>
      <c r="O9" s="137">
        <v>486201.49000000028</v>
      </c>
      <c r="P9" s="137">
        <v>514839.35999999993</v>
      </c>
      <c r="Q9" s="137">
        <v>312695.84999999963</v>
      </c>
      <c r="R9" s="137">
        <v>392474.24999999977</v>
      </c>
      <c r="S9" s="137">
        <v>1348848.3600000003</v>
      </c>
      <c r="T9" s="137">
        <v>1958770.0699999998</v>
      </c>
      <c r="U9" s="137">
        <v>2119352.19</v>
      </c>
      <c r="V9" s="137">
        <v>1653005.44</v>
      </c>
      <c r="W9" s="137">
        <v>750637.88000000059</v>
      </c>
      <c r="X9" s="137">
        <v>825052.10999999905</v>
      </c>
      <c r="Y9" s="137">
        <v>1097101.9800000007</v>
      </c>
      <c r="Z9" s="137">
        <v>1233427.4099999992</v>
      </c>
      <c r="AA9" s="137">
        <v>1062738.5799999998</v>
      </c>
      <c r="AB9" s="137">
        <v>1116457.6900000018</v>
      </c>
      <c r="AC9" s="137">
        <v>959793.47999999963</v>
      </c>
      <c r="AD9" s="137">
        <v>1424231.0999999994</v>
      </c>
      <c r="AE9" s="137">
        <v>3804569.2400000016</v>
      </c>
      <c r="AF9" s="137">
        <v>5112749.5900000026</v>
      </c>
      <c r="AG9" s="137">
        <v>4713867.5500000026</v>
      </c>
      <c r="AH9" s="137">
        <v>3598339.9599999986</v>
      </c>
      <c r="AI9" s="137">
        <v>1714525.5399999977</v>
      </c>
      <c r="AJ9" s="137">
        <v>1571421.2499999981</v>
      </c>
      <c r="AK9" s="137">
        <v>1919519.9299999997</v>
      </c>
      <c r="AL9" s="137">
        <v>2060434.7699999972</v>
      </c>
      <c r="AM9" s="137">
        <v>1799627.3200000029</v>
      </c>
      <c r="AN9" s="137">
        <v>2312591.7700000047</v>
      </c>
      <c r="AO9" s="137">
        <v>2109913.9999999995</v>
      </c>
      <c r="AP9" s="137">
        <v>1887985.9599999981</v>
      </c>
      <c r="AQ9" s="137">
        <v>6123794.6400000015</v>
      </c>
      <c r="AR9" s="137">
        <v>7375311.7899999972</v>
      </c>
      <c r="AS9" s="137">
        <v>6969272.2200000016</v>
      </c>
      <c r="AT9" s="137">
        <v>5125287.4899999993</v>
      </c>
      <c r="AU9" s="137">
        <v>2223308.9999999981</v>
      </c>
      <c r="AV9" s="137">
        <v>2078395.7300000025</v>
      </c>
      <c r="AW9" s="137">
        <v>2228734.6799999988</v>
      </c>
      <c r="AX9" s="137">
        <v>2369847.9499999997</v>
      </c>
      <c r="AY9" s="137">
        <v>217555.38999999873</v>
      </c>
      <c r="AZ9" s="137">
        <v>1940172.8499999971</v>
      </c>
      <c r="BA9" s="137">
        <v>2286.3100000023842</v>
      </c>
      <c r="BB9" s="137">
        <v>33.389999997336417</v>
      </c>
      <c r="BC9" s="137">
        <v>12223.310000002384</v>
      </c>
      <c r="BD9" s="137">
        <v>22853.179999999702</v>
      </c>
      <c r="BE9" s="137">
        <v>37353.849999999627</v>
      </c>
      <c r="BF9" s="137">
        <v>34409.610000001267</v>
      </c>
      <c r="BG9" s="133">
        <v>13496.160000000149</v>
      </c>
      <c r="BH9" s="132">
        <v>12870.069999998435</v>
      </c>
      <c r="BI9" s="132">
        <v>17714.029999999329</v>
      </c>
      <c r="BJ9" s="133">
        <v>20826.88000000082</v>
      </c>
      <c r="BK9" s="132">
        <v>19099.220000000671</v>
      </c>
      <c r="BL9" s="132">
        <v>21421.460000000894</v>
      </c>
      <c r="BM9" s="132">
        <v>19168.38000000082</v>
      </c>
      <c r="BN9" s="132">
        <v>25465.089999996126</v>
      </c>
      <c r="BO9" s="132">
        <v>70360.550000002608</v>
      </c>
      <c r="BP9" s="132">
        <v>91202.140000000596</v>
      </c>
      <c r="BQ9" s="132">
        <v>84499.239999998827</v>
      </c>
      <c r="BR9" s="132">
        <v>53951.849999999627</v>
      </c>
      <c r="BS9" s="133">
        <v>21911.110000000801</v>
      </c>
      <c r="BT9" s="132">
        <v>20626.079999999609</v>
      </c>
      <c r="BU9" s="132">
        <v>24775.299999998882</v>
      </c>
      <c r="BV9" s="132">
        <v>25830.020000001416</v>
      </c>
      <c r="BW9" s="135">
        <v>21223.889999997336</v>
      </c>
      <c r="BX9" s="132">
        <v>0</v>
      </c>
      <c r="BY9" s="132">
        <v>0</v>
      </c>
      <c r="BZ9" s="132">
        <v>0</v>
      </c>
      <c r="CA9" s="132">
        <v>0</v>
      </c>
      <c r="CB9" s="132">
        <v>0</v>
      </c>
      <c r="CC9" s="132">
        <v>0</v>
      </c>
      <c r="CD9" s="132">
        <v>0</v>
      </c>
      <c r="CE9" s="134">
        <v>0</v>
      </c>
      <c r="CF9" s="100">
        <f>SUM(B9:CE9)</f>
        <v>90235713.329999954</v>
      </c>
      <c r="CG9" s="32"/>
      <c r="CH9" s="2" t="s">
        <v>22</v>
      </c>
      <c r="CI9" s="13">
        <f>'[1]TD CALC Summary (Cumulative) '!$BA$27</f>
        <v>89235997.579999998</v>
      </c>
      <c r="CJ9" s="33"/>
      <c r="CK9"/>
      <c r="CL9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  <c r="DP9" s="8"/>
      <c r="DQ9" s="8"/>
      <c r="DR9" s="8"/>
      <c r="DS9" s="8"/>
      <c r="DT9" s="8"/>
      <c r="DU9" s="8"/>
      <c r="DV9" s="8"/>
      <c r="DW9" s="8"/>
      <c r="DX9" s="8"/>
      <c r="DY9" s="8"/>
      <c r="DZ9" s="8"/>
      <c r="EA9" s="8"/>
      <c r="EB9" s="8"/>
      <c r="EC9" s="8"/>
      <c r="ED9" s="8"/>
      <c r="EE9" s="8"/>
      <c r="EF9" s="8"/>
      <c r="EG9" s="8"/>
      <c r="EH9" s="8"/>
      <c r="EI9" s="8"/>
      <c r="EJ9" s="8"/>
      <c r="EK9" s="8"/>
      <c r="EL9" s="8"/>
      <c r="EM9" s="8"/>
      <c r="EN9" s="8"/>
      <c r="EO9" s="8"/>
      <c r="EP9" s="8"/>
      <c r="EQ9" s="8"/>
      <c r="ER9" s="8"/>
      <c r="ES9" s="8"/>
      <c r="ET9" s="8"/>
      <c r="EU9" s="8"/>
      <c r="EV9" s="8"/>
      <c r="EW9" s="8"/>
      <c r="EX9" s="8"/>
      <c r="EY9" s="8"/>
      <c r="EZ9" s="8"/>
      <c r="FA9" s="8"/>
      <c r="FB9" s="8"/>
      <c r="FC9" s="8"/>
      <c r="FD9" s="8"/>
      <c r="FE9" s="8"/>
      <c r="FF9" s="8"/>
      <c r="FG9" s="8"/>
      <c r="FH9" s="8"/>
      <c r="FI9" s="8"/>
      <c r="FJ9" s="8"/>
      <c r="FK9" s="8"/>
      <c r="FL9" s="8"/>
      <c r="FM9" s="8"/>
      <c r="FN9" s="8"/>
      <c r="FO9" s="8"/>
      <c r="FP9" s="8"/>
      <c r="FQ9" s="8"/>
      <c r="FR9" s="8"/>
      <c r="FS9" s="8"/>
      <c r="FT9" s="8"/>
      <c r="FU9" s="8"/>
      <c r="FV9" s="8"/>
    </row>
    <row r="10" spans="1:178" s="16" customFormat="1" x14ac:dyDescent="0.35">
      <c r="A10" s="140" t="s">
        <v>10</v>
      </c>
      <c r="B10" s="124"/>
      <c r="C10" s="124"/>
      <c r="D10" s="147">
        <v>0</v>
      </c>
      <c r="E10" s="147">
        <v>1328.78</v>
      </c>
      <c r="F10" s="147">
        <v>9526.5299999999988</v>
      </c>
      <c r="G10" s="147">
        <v>120352.88</v>
      </c>
      <c r="H10" s="147">
        <v>256080.65000000002</v>
      </c>
      <c r="I10" s="147">
        <v>372472.09999999992</v>
      </c>
      <c r="J10" s="147">
        <v>670608.5</v>
      </c>
      <c r="K10" s="147">
        <v>120551.63000000012</v>
      </c>
      <c r="L10" s="147">
        <v>184475.61999999988</v>
      </c>
      <c r="M10" s="147">
        <v>301697.94999999995</v>
      </c>
      <c r="N10" s="147">
        <v>327357.96999999997</v>
      </c>
      <c r="O10" s="147">
        <v>317272.05000000028</v>
      </c>
      <c r="P10" s="147">
        <v>305348.18999999994</v>
      </c>
      <c r="Q10" s="147">
        <v>197792.15999999968</v>
      </c>
      <c r="R10" s="147">
        <v>200664.75999999978</v>
      </c>
      <c r="S10" s="147">
        <v>879022.23000000045</v>
      </c>
      <c r="T10" s="147">
        <v>1282604.3399999999</v>
      </c>
      <c r="U10" s="147">
        <v>1399033.92</v>
      </c>
      <c r="V10" s="147">
        <v>904042.34999999963</v>
      </c>
      <c r="W10" s="147">
        <v>276514.40000000037</v>
      </c>
      <c r="X10" s="147">
        <v>372792.59999999963</v>
      </c>
      <c r="Y10" s="147">
        <v>559285.05000000075</v>
      </c>
      <c r="Z10" s="147">
        <v>591373.70999999903</v>
      </c>
      <c r="AA10" s="147">
        <v>500836.08000000007</v>
      </c>
      <c r="AB10" s="147">
        <v>462807.17000000179</v>
      </c>
      <c r="AC10" s="147">
        <v>255600.08999999985</v>
      </c>
      <c r="AD10" s="147">
        <v>481507.6799999997</v>
      </c>
      <c r="AE10" s="147">
        <v>1997746.3400000017</v>
      </c>
      <c r="AF10" s="147">
        <v>2714818.1799999997</v>
      </c>
      <c r="AG10" s="147">
        <v>2617480.8900000025</v>
      </c>
      <c r="AH10" s="147">
        <v>1555407.7100000009</v>
      </c>
      <c r="AI10" s="147">
        <v>541370.46999999508</v>
      </c>
      <c r="AJ10" s="147">
        <v>496941.62999999896</v>
      </c>
      <c r="AK10" s="147">
        <v>679510.1799999997</v>
      </c>
      <c r="AL10" s="147">
        <v>678526.77999999747</v>
      </c>
      <c r="AM10" s="147">
        <v>601701.77000000328</v>
      </c>
      <c r="AN10" s="147">
        <v>705045.42000000179</v>
      </c>
      <c r="AO10" s="147">
        <v>557694.19999999925</v>
      </c>
      <c r="AP10" s="147">
        <v>349136.58000000194</v>
      </c>
      <c r="AQ10" s="147">
        <v>2666775.4400000013</v>
      </c>
      <c r="AR10" s="147">
        <v>3013692.8199999966</v>
      </c>
      <c r="AS10" s="147">
        <v>3249975.2600000016</v>
      </c>
      <c r="AT10" s="147">
        <v>1818882.6099999994</v>
      </c>
      <c r="AU10" s="147">
        <v>447413.80999999493</v>
      </c>
      <c r="AV10" s="147">
        <v>552491.52000000328</v>
      </c>
      <c r="AW10" s="147">
        <v>691219.96000000089</v>
      </c>
      <c r="AX10" s="147">
        <v>699596.14999999851</v>
      </c>
      <c r="AY10" s="147">
        <v>-1127644.9299999997</v>
      </c>
      <c r="AZ10" s="147">
        <v>475952.4299999997</v>
      </c>
      <c r="BA10" s="147">
        <v>0</v>
      </c>
      <c r="BB10" s="147">
        <v>0</v>
      </c>
      <c r="BC10" s="147">
        <v>0</v>
      </c>
      <c r="BD10" s="147">
        <v>0</v>
      </c>
      <c r="BE10" s="147">
        <v>0</v>
      </c>
      <c r="BF10" s="147">
        <v>0</v>
      </c>
      <c r="BG10" s="176">
        <v>0</v>
      </c>
      <c r="BH10" s="149">
        <v>0</v>
      </c>
      <c r="BI10" s="149">
        <v>0</v>
      </c>
      <c r="BJ10" s="149">
        <v>0</v>
      </c>
      <c r="BK10" s="149">
        <v>0</v>
      </c>
      <c r="BL10" s="149">
        <v>0</v>
      </c>
      <c r="BM10" s="149">
        <v>0</v>
      </c>
      <c r="BN10" s="149">
        <v>0</v>
      </c>
      <c r="BO10" s="149">
        <v>0</v>
      </c>
      <c r="BP10" s="149">
        <v>0</v>
      </c>
      <c r="BQ10" s="149">
        <v>0</v>
      </c>
      <c r="BR10" s="149">
        <v>0</v>
      </c>
      <c r="BS10" s="150">
        <v>0</v>
      </c>
      <c r="BT10" s="149">
        <v>0</v>
      </c>
      <c r="BU10" s="149">
        <v>0</v>
      </c>
      <c r="BV10" s="149">
        <v>0</v>
      </c>
      <c r="BW10" s="249">
        <v>0</v>
      </c>
      <c r="BX10" s="149">
        <v>0</v>
      </c>
      <c r="BY10" s="149">
        <v>0</v>
      </c>
      <c r="BZ10" s="149">
        <v>0</v>
      </c>
      <c r="CA10" s="149">
        <v>0</v>
      </c>
      <c r="CB10" s="149">
        <v>0</v>
      </c>
      <c r="CC10" s="149">
        <v>0</v>
      </c>
      <c r="CD10" s="149">
        <v>0</v>
      </c>
      <c r="CE10" s="250">
        <v>0</v>
      </c>
      <c r="CF10" s="100"/>
      <c r="CG10" s="100"/>
      <c r="CH10" s="32" t="s">
        <v>47</v>
      </c>
      <c r="CI10" s="32">
        <f>'[2]TD CALC Summary (Cumulative) '!$BY$57</f>
        <v>999715.75000000023</v>
      </c>
      <c r="CJ10" s="33"/>
      <c r="CK10"/>
      <c r="CL10"/>
      <c r="CM10" s="33"/>
      <c r="CN10" s="33"/>
      <c r="CO10" s="33"/>
      <c r="CP10" s="33"/>
      <c r="CQ10" s="33"/>
      <c r="CR10" s="33"/>
      <c r="CS10" s="33"/>
      <c r="CT10" s="33"/>
      <c r="CU10" s="33"/>
      <c r="CV10" s="33"/>
      <c r="CW10" s="33"/>
      <c r="CX10" s="33"/>
      <c r="CY10" s="33"/>
      <c r="CZ10" s="33"/>
      <c r="DA10" s="33"/>
      <c r="DB10" s="33"/>
      <c r="DC10" s="33"/>
      <c r="DD10" s="33"/>
      <c r="DE10" s="33"/>
      <c r="DF10" s="33"/>
      <c r="DG10" s="33"/>
      <c r="DH10" s="33"/>
      <c r="DI10" s="33"/>
      <c r="DJ10" s="33"/>
      <c r="DK10" s="33"/>
      <c r="DL10" s="33"/>
      <c r="DM10" s="33"/>
      <c r="DN10" s="33"/>
      <c r="DO10" s="33"/>
      <c r="DP10" s="33"/>
      <c r="DQ10" s="33"/>
      <c r="DR10" s="33"/>
      <c r="DS10" s="33"/>
      <c r="DT10" s="33"/>
      <c r="DU10" s="33"/>
      <c r="DV10" s="33"/>
      <c r="DW10" s="33"/>
      <c r="DX10" s="33"/>
      <c r="DY10" s="33"/>
      <c r="DZ10" s="33"/>
      <c r="EA10" s="33"/>
      <c r="EB10" s="33"/>
      <c r="EC10" s="33"/>
      <c r="ED10" s="33"/>
      <c r="EE10" s="33"/>
      <c r="EF10" s="33"/>
      <c r="EG10" s="33"/>
      <c r="EH10" s="33"/>
      <c r="EI10" s="33"/>
      <c r="EJ10" s="33"/>
      <c r="EK10" s="33"/>
      <c r="EL10" s="33"/>
      <c r="EM10" s="33"/>
      <c r="EN10" s="33"/>
      <c r="EO10" s="33"/>
      <c r="EP10" s="33"/>
      <c r="EQ10" s="33"/>
      <c r="ER10" s="33"/>
      <c r="ES10" s="33"/>
      <c r="ET10" s="33"/>
      <c r="EU10" s="33"/>
      <c r="EV10" s="33"/>
      <c r="EW10" s="33"/>
      <c r="EX10" s="33"/>
      <c r="EY10" s="33"/>
      <c r="EZ10" s="33"/>
      <c r="FA10" s="33"/>
      <c r="FB10" s="33"/>
      <c r="FC10" s="33"/>
      <c r="FD10" s="33"/>
      <c r="FE10" s="33"/>
      <c r="FF10" s="33"/>
      <c r="FG10" s="33"/>
      <c r="FH10" s="33"/>
      <c r="FI10" s="33"/>
      <c r="FJ10" s="33"/>
      <c r="FK10" s="33"/>
      <c r="FL10" s="33"/>
      <c r="FM10" s="33"/>
      <c r="FN10" s="33"/>
      <c r="FO10" s="33"/>
      <c r="FP10" s="33"/>
      <c r="FQ10" s="33"/>
      <c r="FR10" s="33"/>
      <c r="FS10" s="33"/>
      <c r="FT10" s="33"/>
      <c r="FU10" s="33"/>
      <c r="FV10" s="33"/>
    </row>
    <row r="11" spans="1:178" s="16" customFormat="1" x14ac:dyDescent="0.35">
      <c r="A11" s="140" t="s">
        <v>11</v>
      </c>
      <c r="B11" s="124"/>
      <c r="C11" s="124"/>
      <c r="D11" s="147">
        <v>0</v>
      </c>
      <c r="E11" s="147">
        <v>0</v>
      </c>
      <c r="F11" s="147">
        <v>0</v>
      </c>
      <c r="G11" s="147">
        <v>4167.9399999999996</v>
      </c>
      <c r="H11" s="147">
        <v>13357.940000000002</v>
      </c>
      <c r="I11" s="147">
        <v>14454.18</v>
      </c>
      <c r="J11" s="147">
        <v>22320.249999999996</v>
      </c>
      <c r="K11" s="147">
        <v>23584.83</v>
      </c>
      <c r="L11" s="147">
        <v>27553.509999999995</v>
      </c>
      <c r="M11" s="147">
        <v>36873.300000000017</v>
      </c>
      <c r="N11" s="147">
        <v>47047.100000000006</v>
      </c>
      <c r="O11" s="147">
        <v>42342.149999999994</v>
      </c>
      <c r="P11" s="147">
        <v>52262.419999999984</v>
      </c>
      <c r="Q11" s="147">
        <v>24709.820000000007</v>
      </c>
      <c r="R11" s="147">
        <v>48722.070000000007</v>
      </c>
      <c r="S11" s="147">
        <v>89215.37</v>
      </c>
      <c r="T11" s="147">
        <v>138931.90000000002</v>
      </c>
      <c r="U11" s="147">
        <v>130458.32999999984</v>
      </c>
      <c r="V11" s="147">
        <v>149622.41000000015</v>
      </c>
      <c r="W11" s="147">
        <v>115842.15000000002</v>
      </c>
      <c r="X11" s="147">
        <v>86772.709999999846</v>
      </c>
      <c r="Y11" s="147">
        <v>125490.87999999989</v>
      </c>
      <c r="Z11" s="147">
        <v>148018.68999999994</v>
      </c>
      <c r="AA11" s="147">
        <v>127690.18999999994</v>
      </c>
      <c r="AB11" s="147">
        <v>159406.27000000002</v>
      </c>
      <c r="AC11" s="147">
        <v>183035.08000000031</v>
      </c>
      <c r="AD11" s="147">
        <v>257840.15999999992</v>
      </c>
      <c r="AE11" s="147">
        <v>387684.63000000035</v>
      </c>
      <c r="AF11" s="147">
        <v>508686.86999999965</v>
      </c>
      <c r="AG11" s="147">
        <v>447675.79999999981</v>
      </c>
      <c r="AH11" s="147">
        <v>488022.70000000019</v>
      </c>
      <c r="AI11" s="147">
        <v>344175.24000000069</v>
      </c>
      <c r="AJ11" s="147">
        <v>311009.05999999959</v>
      </c>
      <c r="AK11" s="147">
        <v>343993.12999999989</v>
      </c>
      <c r="AL11" s="147">
        <v>370770.33000000007</v>
      </c>
      <c r="AM11" s="147">
        <v>310169.88999999966</v>
      </c>
      <c r="AN11" s="147">
        <v>419753.16000000108</v>
      </c>
      <c r="AO11" s="147">
        <v>423811.08999999985</v>
      </c>
      <c r="AP11" s="147">
        <v>418930.93999999948</v>
      </c>
      <c r="AQ11" s="147">
        <v>696098.56000000052</v>
      </c>
      <c r="AR11" s="147">
        <v>888417.11999999918</v>
      </c>
      <c r="AS11" s="147">
        <v>719222.04000000097</v>
      </c>
      <c r="AT11" s="147">
        <v>752671.73000000045</v>
      </c>
      <c r="AU11" s="147">
        <v>517065.38999999873</v>
      </c>
      <c r="AV11" s="147">
        <v>440358.31999999844</v>
      </c>
      <c r="AW11" s="147">
        <v>372255.00999999978</v>
      </c>
      <c r="AX11" s="147">
        <v>444467.00000000186</v>
      </c>
      <c r="AY11" s="147">
        <v>343323.83000000007</v>
      </c>
      <c r="AZ11" s="147">
        <v>382499.52999999933</v>
      </c>
      <c r="BA11" s="147">
        <v>0</v>
      </c>
      <c r="BB11" s="147">
        <v>0</v>
      </c>
      <c r="BC11" s="147">
        <v>0</v>
      </c>
      <c r="BD11" s="147">
        <v>0</v>
      </c>
      <c r="BE11" s="147">
        <v>0</v>
      </c>
      <c r="BF11" s="147">
        <v>0</v>
      </c>
      <c r="BG11" s="177">
        <v>0</v>
      </c>
      <c r="BH11" s="149">
        <v>0</v>
      </c>
      <c r="BI11" s="149">
        <v>0</v>
      </c>
      <c r="BJ11" s="149">
        <v>0</v>
      </c>
      <c r="BK11" s="149">
        <v>255.64000000059605</v>
      </c>
      <c r="BL11" s="149">
        <v>592.33999999985099</v>
      </c>
      <c r="BM11" s="149">
        <v>632.41000000014901</v>
      </c>
      <c r="BN11" s="149">
        <v>892.52999999932945</v>
      </c>
      <c r="BO11" s="149">
        <v>1958.390000000596</v>
      </c>
      <c r="BP11" s="149">
        <v>2575.9900000002235</v>
      </c>
      <c r="BQ11" s="149">
        <v>2901.589999999851</v>
      </c>
      <c r="BR11" s="149">
        <v>2255.2100000008941</v>
      </c>
      <c r="BS11" s="150">
        <v>1201.0499999988824</v>
      </c>
      <c r="BT11" s="141">
        <v>993.04000000096858</v>
      </c>
      <c r="BU11" s="141">
        <v>1022.7099999990314</v>
      </c>
      <c r="BV11" s="141">
        <v>1061.0999999996275</v>
      </c>
      <c r="BW11" s="251">
        <v>818.65000000037253</v>
      </c>
      <c r="BX11" s="141">
        <v>0</v>
      </c>
      <c r="BY11" s="141">
        <v>0</v>
      </c>
      <c r="BZ11" s="141">
        <v>0</v>
      </c>
      <c r="CA11" s="141">
        <v>0</v>
      </c>
      <c r="CB11" s="141">
        <v>0</v>
      </c>
      <c r="CC11" s="141">
        <v>0</v>
      </c>
      <c r="CD11" s="141">
        <v>0</v>
      </c>
      <c r="CE11" s="252">
        <v>0</v>
      </c>
      <c r="CF11" s="32"/>
      <c r="CG11" s="32"/>
      <c r="CH11" s="100" t="s">
        <v>48</v>
      </c>
      <c r="CI11" s="100">
        <f>SUM(CI9:CI10)</f>
        <v>90235713.329999998</v>
      </c>
      <c r="CJ11" s="33"/>
      <c r="CK11" s="33"/>
      <c r="CL11"/>
      <c r="CM11" s="33"/>
      <c r="CN11" s="33"/>
      <c r="CO11" s="33"/>
      <c r="CP11" s="33"/>
      <c r="CQ11" s="33"/>
      <c r="CR11" s="33"/>
      <c r="CS11" s="33"/>
      <c r="CT11" s="33"/>
      <c r="CU11" s="33"/>
      <c r="CV11" s="33"/>
      <c r="CW11" s="33"/>
      <c r="CX11" s="33"/>
      <c r="CY11" s="33"/>
      <c r="CZ11" s="33"/>
      <c r="DA11" s="33"/>
      <c r="DB11" s="33"/>
      <c r="DC11" s="33"/>
      <c r="DD11" s="33"/>
      <c r="DE11" s="33"/>
      <c r="DF11" s="33"/>
      <c r="DG11" s="33"/>
      <c r="DH11" s="33"/>
      <c r="DI11" s="33"/>
      <c r="DJ11" s="33"/>
      <c r="DK11" s="33"/>
      <c r="DL11" s="33"/>
      <c r="DM11" s="33"/>
      <c r="DN11" s="33"/>
      <c r="DO11" s="33"/>
      <c r="DP11" s="33"/>
      <c r="DQ11" s="33"/>
      <c r="DR11" s="33"/>
      <c r="DS11" s="33"/>
      <c r="DT11" s="33"/>
      <c r="DU11" s="33"/>
      <c r="DV11" s="33"/>
      <c r="DW11" s="33"/>
      <c r="DX11" s="33"/>
      <c r="DY11" s="33"/>
      <c r="DZ11" s="33"/>
      <c r="EA11" s="33"/>
      <c r="EB11" s="33"/>
      <c r="EC11" s="33"/>
      <c r="ED11" s="33"/>
      <c r="EE11" s="33"/>
      <c r="EF11" s="33"/>
      <c r="EG11" s="33"/>
      <c r="EH11" s="33"/>
      <c r="EI11" s="33"/>
      <c r="EJ11" s="33"/>
      <c r="EK11" s="33"/>
      <c r="EL11" s="33"/>
      <c r="EM11" s="33"/>
      <c r="EN11" s="33"/>
      <c r="EO11" s="33"/>
      <c r="EP11" s="33"/>
      <c r="EQ11" s="33"/>
      <c r="ER11" s="33"/>
      <c r="ES11" s="33"/>
      <c r="ET11" s="33"/>
      <c r="EU11" s="33"/>
      <c r="EV11" s="33"/>
      <c r="EW11" s="33"/>
      <c r="EX11" s="33"/>
      <c r="EY11" s="33"/>
      <c r="EZ11" s="33"/>
      <c r="FA11" s="33"/>
      <c r="FB11" s="33"/>
      <c r="FC11" s="33"/>
      <c r="FD11" s="33"/>
      <c r="FE11" s="33"/>
      <c r="FF11" s="33"/>
      <c r="FG11" s="33"/>
      <c r="FH11" s="33"/>
      <c r="FI11" s="33"/>
      <c r="FJ11" s="33"/>
      <c r="FK11" s="33"/>
      <c r="FL11" s="33"/>
      <c r="FM11" s="33"/>
      <c r="FN11" s="33"/>
      <c r="FO11" s="33"/>
      <c r="FP11" s="33"/>
      <c r="FQ11" s="33"/>
      <c r="FR11" s="33"/>
      <c r="FS11" s="33"/>
      <c r="FT11" s="33"/>
      <c r="FU11" s="33"/>
      <c r="FV11" s="33"/>
    </row>
    <row r="12" spans="1:178" s="16" customFormat="1" x14ac:dyDescent="0.35">
      <c r="A12" s="140" t="s">
        <v>12</v>
      </c>
      <c r="B12" s="124"/>
      <c r="C12" s="124"/>
      <c r="D12" s="147">
        <v>0</v>
      </c>
      <c r="E12" s="147">
        <v>0</v>
      </c>
      <c r="F12" s="147">
        <v>0</v>
      </c>
      <c r="G12" s="147">
        <v>6853.38</v>
      </c>
      <c r="H12" s="147">
        <v>24493.5</v>
      </c>
      <c r="I12" s="147">
        <v>33409.69</v>
      </c>
      <c r="J12" s="147">
        <v>56460.609999999993</v>
      </c>
      <c r="K12" s="147">
        <v>48357.03</v>
      </c>
      <c r="L12" s="147">
        <v>55899.790000000008</v>
      </c>
      <c r="M12" s="147">
        <v>75546.030000000028</v>
      </c>
      <c r="N12" s="147">
        <v>97352.229999999981</v>
      </c>
      <c r="O12" s="147">
        <v>91562.099999999977</v>
      </c>
      <c r="P12" s="147">
        <v>114563.78000000003</v>
      </c>
      <c r="Q12" s="147">
        <v>61155.599999999977</v>
      </c>
      <c r="R12" s="147">
        <v>102205.64000000001</v>
      </c>
      <c r="S12" s="147">
        <v>221631.07999999996</v>
      </c>
      <c r="T12" s="147">
        <v>332206.05000000005</v>
      </c>
      <c r="U12" s="147">
        <v>319145.15000000014</v>
      </c>
      <c r="V12" s="147">
        <v>352001.19999999995</v>
      </c>
      <c r="W12" s="147">
        <v>230729.55000000005</v>
      </c>
      <c r="X12" s="147">
        <v>239391.36999999965</v>
      </c>
      <c r="Y12" s="147">
        <v>266781.58000000007</v>
      </c>
      <c r="Z12" s="147">
        <v>312105.20000000019</v>
      </c>
      <c r="AA12" s="147">
        <v>271478.48999999976</v>
      </c>
      <c r="AB12" s="147">
        <v>319460.60999999987</v>
      </c>
      <c r="AC12" s="147">
        <v>334428.61999999965</v>
      </c>
      <c r="AD12" s="147">
        <v>449994.59999999963</v>
      </c>
      <c r="AE12" s="147">
        <v>871311.25999999978</v>
      </c>
      <c r="AF12" s="147">
        <v>1177390.7900000019</v>
      </c>
      <c r="AG12" s="147">
        <v>1009716.5700000003</v>
      </c>
      <c r="AH12" s="147">
        <v>1016326.7899999982</v>
      </c>
      <c r="AI12" s="147">
        <v>555178.75000000186</v>
      </c>
      <c r="AJ12" s="147">
        <v>504762.08999999985</v>
      </c>
      <c r="AK12" s="147">
        <v>588919.23000000045</v>
      </c>
      <c r="AL12" s="147">
        <v>665468.6099999994</v>
      </c>
      <c r="AM12" s="147">
        <v>579431.93999999948</v>
      </c>
      <c r="AN12" s="147">
        <v>772136.74000000209</v>
      </c>
      <c r="AO12" s="147">
        <v>745789.6400000006</v>
      </c>
      <c r="AP12" s="147">
        <v>714312.04999999702</v>
      </c>
      <c r="AQ12" s="147">
        <v>1666090.3499999996</v>
      </c>
      <c r="AR12" s="147">
        <v>2097910.540000001</v>
      </c>
      <c r="AS12" s="147">
        <v>1772226.1099999994</v>
      </c>
      <c r="AT12" s="147">
        <v>1620615.0399999991</v>
      </c>
      <c r="AU12" s="147">
        <v>832864.56000000238</v>
      </c>
      <c r="AV12" s="147">
        <v>710085.51000000164</v>
      </c>
      <c r="AW12" s="147">
        <v>768797.14999999851</v>
      </c>
      <c r="AX12" s="147">
        <v>807148.3200000003</v>
      </c>
      <c r="AY12" s="147">
        <v>651115.96999999881</v>
      </c>
      <c r="AZ12" s="147">
        <v>704577.47999999672</v>
      </c>
      <c r="BA12" s="147">
        <v>2286.3100000023842</v>
      </c>
      <c r="BB12" s="147">
        <v>2660.8699999973178</v>
      </c>
      <c r="BC12" s="147">
        <v>12223.310000002384</v>
      </c>
      <c r="BD12" s="147">
        <v>22853.179999999702</v>
      </c>
      <c r="BE12" s="147">
        <v>20540.269999999553</v>
      </c>
      <c r="BF12" s="147">
        <v>15022.210000000894</v>
      </c>
      <c r="BG12" s="177">
        <v>6711.089999999851</v>
      </c>
      <c r="BH12" s="149">
        <v>6702.839999999851</v>
      </c>
      <c r="BI12" s="149">
        <v>8127.0399999991059</v>
      </c>
      <c r="BJ12" s="149">
        <v>8329.3000000007451</v>
      </c>
      <c r="BK12" s="149">
        <v>8800.269999999553</v>
      </c>
      <c r="BL12" s="149">
        <v>10333.070000000298</v>
      </c>
      <c r="BM12" s="149">
        <v>8760.0100000016391</v>
      </c>
      <c r="BN12" s="149">
        <v>11044.909999996424</v>
      </c>
      <c r="BO12" s="149">
        <v>31907.310000002384</v>
      </c>
      <c r="BP12" s="149">
        <v>40946.179999999702</v>
      </c>
      <c r="BQ12" s="149">
        <v>36410.359999999404</v>
      </c>
      <c r="BR12" s="149">
        <v>22318.39999999851</v>
      </c>
      <c r="BS12" s="150">
        <v>8944.2900000028312</v>
      </c>
      <c r="BT12" s="141">
        <v>9312.6499999985099</v>
      </c>
      <c r="BU12" s="141">
        <v>11751.719999998808</v>
      </c>
      <c r="BV12" s="141">
        <v>12005.310000002384</v>
      </c>
      <c r="BW12" s="251">
        <v>10126.529999997467</v>
      </c>
      <c r="BX12" s="141">
        <v>0</v>
      </c>
      <c r="BY12" s="141">
        <v>0</v>
      </c>
      <c r="BZ12" s="141">
        <v>0</v>
      </c>
      <c r="CA12" s="141">
        <v>0</v>
      </c>
      <c r="CB12" s="141">
        <v>0</v>
      </c>
      <c r="CC12" s="141">
        <v>0</v>
      </c>
      <c r="CD12" s="141">
        <v>0</v>
      </c>
      <c r="CE12" s="252">
        <v>0</v>
      </c>
      <c r="CF12" s="32"/>
      <c r="CG12" s="32"/>
      <c r="CH12" s="108" t="s">
        <v>55</v>
      </c>
      <c r="CI12" s="100">
        <v>90235713.329999983</v>
      </c>
      <c r="CJ12" s="33"/>
      <c r="CK12" s="33"/>
      <c r="CL12" s="102" t="s">
        <v>29</v>
      </c>
      <c r="CM12" s="33"/>
      <c r="CN12" s="33"/>
      <c r="CO12" s="33"/>
      <c r="CP12" s="33"/>
      <c r="CQ12" s="33"/>
      <c r="CR12" s="33"/>
      <c r="CS12" s="33"/>
      <c r="CT12" s="33"/>
      <c r="CU12" s="33"/>
      <c r="CV12" s="33"/>
      <c r="CW12" s="33"/>
      <c r="CX12" s="33"/>
      <c r="CY12" s="33"/>
      <c r="CZ12" s="33"/>
      <c r="DA12" s="33"/>
      <c r="DB12" s="33"/>
      <c r="DC12" s="33"/>
      <c r="DD12" s="33"/>
      <c r="DE12" s="33"/>
      <c r="DF12" s="33"/>
      <c r="DG12" s="33"/>
      <c r="DH12" s="33"/>
      <c r="DI12" s="33"/>
      <c r="DJ12" s="33"/>
      <c r="DK12" s="33"/>
      <c r="DL12" s="33"/>
      <c r="DM12" s="33"/>
      <c r="DN12" s="33"/>
      <c r="DO12" s="33"/>
      <c r="DP12" s="33"/>
      <c r="DQ12" s="33"/>
      <c r="DR12" s="33"/>
      <c r="DS12" s="33"/>
      <c r="DT12" s="33"/>
      <c r="DU12" s="33"/>
      <c r="DV12" s="33"/>
      <c r="DW12" s="33"/>
      <c r="DX12" s="33"/>
      <c r="DY12" s="33"/>
      <c r="DZ12" s="33"/>
      <c r="EA12" s="33"/>
      <c r="EB12" s="33"/>
      <c r="EC12" s="33"/>
      <c r="ED12" s="33"/>
      <c r="EE12" s="33"/>
      <c r="EF12" s="33"/>
      <c r="EG12" s="33"/>
      <c r="EH12" s="33"/>
      <c r="EI12" s="33"/>
      <c r="EJ12" s="33"/>
      <c r="EK12" s="33"/>
      <c r="EL12" s="33"/>
      <c r="EM12" s="33"/>
      <c r="EN12" s="33"/>
      <c r="EO12" s="33"/>
      <c r="EP12" s="33"/>
      <c r="EQ12" s="33"/>
      <c r="ER12" s="33"/>
      <c r="ES12" s="33"/>
      <c r="ET12" s="33"/>
      <c r="EU12" s="33"/>
      <c r="EV12" s="33"/>
      <c r="EW12" s="33"/>
      <c r="EX12" s="33"/>
      <c r="EY12" s="33"/>
      <c r="EZ12" s="33"/>
      <c r="FA12" s="33"/>
      <c r="FB12" s="33"/>
      <c r="FC12" s="33"/>
      <c r="FD12" s="33"/>
      <c r="FE12" s="33"/>
      <c r="FF12" s="33"/>
      <c r="FG12" s="33"/>
      <c r="FH12" s="33"/>
      <c r="FI12" s="33"/>
      <c r="FJ12" s="33"/>
      <c r="FK12" s="33"/>
      <c r="FL12" s="33"/>
      <c r="FM12" s="33"/>
      <c r="FN12" s="33"/>
      <c r="FO12" s="33"/>
      <c r="FP12" s="33"/>
      <c r="FQ12" s="33"/>
      <c r="FR12" s="33"/>
      <c r="FS12" s="33"/>
      <c r="FT12" s="33"/>
      <c r="FU12" s="33"/>
      <c r="FV12" s="33"/>
    </row>
    <row r="13" spans="1:178" s="16" customFormat="1" x14ac:dyDescent="0.35">
      <c r="A13" s="140" t="s">
        <v>13</v>
      </c>
      <c r="B13" s="124"/>
      <c r="C13" s="124"/>
      <c r="D13" s="147">
        <v>0</v>
      </c>
      <c r="E13" s="147">
        <v>0</v>
      </c>
      <c r="F13" s="147">
        <v>0</v>
      </c>
      <c r="G13" s="147">
        <v>526.23</v>
      </c>
      <c r="H13" s="147">
        <v>1707.2399999999998</v>
      </c>
      <c r="I13" s="147">
        <v>2028.9699999999998</v>
      </c>
      <c r="J13" s="147">
        <v>4499.2600000000011</v>
      </c>
      <c r="K13" s="147">
        <v>4284.0399999999991</v>
      </c>
      <c r="L13" s="147">
        <v>7227.92</v>
      </c>
      <c r="M13" s="147">
        <v>17709.170000000002</v>
      </c>
      <c r="N13" s="147">
        <v>27502.43</v>
      </c>
      <c r="O13" s="147">
        <v>23867.65</v>
      </c>
      <c r="P13" s="147">
        <v>29055.349999999991</v>
      </c>
      <c r="Q13" s="147">
        <v>10757.690000000017</v>
      </c>
      <c r="R13" s="147">
        <v>27803.969999999972</v>
      </c>
      <c r="S13" s="147">
        <v>126566.82</v>
      </c>
      <c r="T13" s="147">
        <v>175689.74</v>
      </c>
      <c r="U13" s="147">
        <v>215183.16000000003</v>
      </c>
      <c r="V13" s="147">
        <v>202786.94000000006</v>
      </c>
      <c r="W13" s="147">
        <v>100087.57000000007</v>
      </c>
      <c r="X13" s="147">
        <v>96259.079999999842</v>
      </c>
      <c r="Y13" s="147">
        <v>112165</v>
      </c>
      <c r="Z13" s="147">
        <v>128838.41999999993</v>
      </c>
      <c r="AA13" s="147">
        <v>113104.3600000001</v>
      </c>
      <c r="AB13" s="147">
        <v>129439.45999999996</v>
      </c>
      <c r="AC13" s="147">
        <v>129646.61999999988</v>
      </c>
      <c r="AD13" s="147">
        <v>176619.16000000015</v>
      </c>
      <c r="AE13" s="147">
        <v>416091.85000000009</v>
      </c>
      <c r="AF13" s="147">
        <v>534882.73</v>
      </c>
      <c r="AG13" s="147">
        <v>476996.03000000026</v>
      </c>
      <c r="AH13" s="147">
        <v>406579.49999999953</v>
      </c>
      <c r="AI13" s="147">
        <v>202811.04000000004</v>
      </c>
      <c r="AJ13" s="147">
        <v>186362.33999999985</v>
      </c>
      <c r="AK13" s="147">
        <v>218445.35999999987</v>
      </c>
      <c r="AL13" s="147">
        <v>246867.91000000015</v>
      </c>
      <c r="AM13" s="147">
        <v>216404.73000000045</v>
      </c>
      <c r="AN13" s="147">
        <v>300233.46999999974</v>
      </c>
      <c r="AO13" s="147">
        <v>278345.00999999978</v>
      </c>
      <c r="AP13" s="147">
        <v>287989.21999999974</v>
      </c>
      <c r="AQ13" s="147">
        <v>776547.50999999978</v>
      </c>
      <c r="AR13" s="147">
        <v>961871.98000000045</v>
      </c>
      <c r="AS13" s="147">
        <v>859921.08999999985</v>
      </c>
      <c r="AT13" s="147">
        <v>674426.50999999978</v>
      </c>
      <c r="AU13" s="147">
        <v>316273.42000000179</v>
      </c>
      <c r="AV13" s="147">
        <v>274443.11999999918</v>
      </c>
      <c r="AW13" s="147">
        <v>266606.75999999978</v>
      </c>
      <c r="AX13" s="147">
        <v>297792.69999999925</v>
      </c>
      <c r="AY13" s="147">
        <v>246874.51999999955</v>
      </c>
      <c r="AZ13" s="147">
        <v>270790.45000000112</v>
      </c>
      <c r="BA13" s="147">
        <v>0</v>
      </c>
      <c r="BB13" s="147">
        <v>0</v>
      </c>
      <c r="BC13" s="147">
        <v>0</v>
      </c>
      <c r="BD13" s="147">
        <v>0</v>
      </c>
      <c r="BE13" s="147">
        <v>16813.580000000075</v>
      </c>
      <c r="BF13" s="147">
        <v>19387.400000000373</v>
      </c>
      <c r="BG13" s="177">
        <v>6785.070000000298</v>
      </c>
      <c r="BH13" s="149">
        <v>6167.2299999985844</v>
      </c>
      <c r="BI13" s="149">
        <v>9586.9900000002235</v>
      </c>
      <c r="BJ13" s="149">
        <v>12497.580000000075</v>
      </c>
      <c r="BK13" s="149">
        <v>10043.310000000522</v>
      </c>
      <c r="BL13" s="149">
        <v>10496.050000000745</v>
      </c>
      <c r="BM13" s="149">
        <v>9775.9599999990314</v>
      </c>
      <c r="BN13" s="149">
        <v>13527.650000000373</v>
      </c>
      <c r="BO13" s="149">
        <v>36494.849999999627</v>
      </c>
      <c r="BP13" s="149">
        <v>47679.970000000671</v>
      </c>
      <c r="BQ13" s="149">
        <v>45288.439999999478</v>
      </c>
      <c r="BR13" s="149">
        <v>29486.400000000373</v>
      </c>
      <c r="BS13" s="150">
        <v>11833.289999999106</v>
      </c>
      <c r="BT13" s="141">
        <v>10374.580000000075</v>
      </c>
      <c r="BU13" s="141">
        <v>12057.450000001118</v>
      </c>
      <c r="BV13" s="141">
        <v>12824.789999999106</v>
      </c>
      <c r="BW13" s="251">
        <v>10330.179999999702</v>
      </c>
      <c r="BX13" s="141">
        <v>0</v>
      </c>
      <c r="BY13" s="141">
        <v>0</v>
      </c>
      <c r="BZ13" s="141">
        <v>0</v>
      </c>
      <c r="CA13" s="141">
        <v>0</v>
      </c>
      <c r="CB13" s="141">
        <v>0</v>
      </c>
      <c r="CC13" s="141">
        <v>0</v>
      </c>
      <c r="CD13" s="141">
        <v>0</v>
      </c>
      <c r="CE13" s="252">
        <v>0</v>
      </c>
      <c r="CF13" s="32"/>
      <c r="CG13" s="32"/>
      <c r="CH13" s="100" t="s">
        <v>17</v>
      </c>
      <c r="CI13" s="100">
        <f>CI11-CI12</f>
        <v>0</v>
      </c>
      <c r="CJ13" s="33"/>
      <c r="CK13" s="33"/>
      <c r="CL13" s="257" t="s">
        <v>92</v>
      </c>
      <c r="CM13" s="36"/>
      <c r="CN13" s="33"/>
      <c r="CO13" s="33"/>
      <c r="CP13" s="33"/>
      <c r="CQ13" s="33"/>
      <c r="CR13" s="33"/>
      <c r="CS13" s="33"/>
      <c r="CT13" s="33"/>
      <c r="CU13" s="33"/>
      <c r="CV13" s="33"/>
      <c r="CW13" s="33"/>
      <c r="CX13" s="33"/>
      <c r="CY13" s="33"/>
      <c r="CZ13" s="33"/>
      <c r="DA13" s="33"/>
      <c r="DB13" s="33"/>
      <c r="DC13" s="33"/>
      <c r="DD13" s="33"/>
      <c r="DE13" s="33"/>
      <c r="DF13" s="33"/>
      <c r="DG13" s="33"/>
      <c r="DH13" s="33"/>
      <c r="DI13" s="33"/>
      <c r="DJ13" s="33"/>
      <c r="DK13" s="33"/>
      <c r="DL13" s="33"/>
      <c r="DM13" s="33"/>
      <c r="DN13" s="33"/>
      <c r="DO13" s="33"/>
      <c r="DP13" s="33"/>
      <c r="DQ13" s="33"/>
      <c r="DR13" s="33"/>
      <c r="DS13" s="33"/>
      <c r="DT13" s="33"/>
      <c r="DU13" s="33"/>
      <c r="DV13" s="33"/>
      <c r="DW13" s="33"/>
      <c r="DX13" s="33"/>
      <c r="DY13" s="33"/>
      <c r="DZ13" s="33"/>
      <c r="EA13" s="33"/>
      <c r="EB13" s="33"/>
      <c r="EC13" s="33"/>
      <c r="ED13" s="33"/>
      <c r="EE13" s="33"/>
      <c r="EF13" s="33"/>
      <c r="EG13" s="33"/>
      <c r="EH13" s="33"/>
      <c r="EI13" s="33"/>
      <c r="EJ13" s="33"/>
      <c r="EK13" s="33"/>
      <c r="EL13" s="33"/>
      <c r="EM13" s="33"/>
      <c r="EN13" s="33"/>
      <c r="EO13" s="33"/>
      <c r="EP13" s="33"/>
      <c r="EQ13" s="33"/>
      <c r="ER13" s="33"/>
      <c r="ES13" s="33"/>
      <c r="ET13" s="33"/>
      <c r="EU13" s="33"/>
      <c r="EV13" s="33"/>
      <c r="EW13" s="33"/>
      <c r="EX13" s="33"/>
      <c r="EY13" s="33"/>
      <c r="EZ13" s="33"/>
      <c r="FA13" s="33"/>
      <c r="FB13" s="33"/>
      <c r="FC13" s="33"/>
      <c r="FD13" s="33"/>
      <c r="FE13" s="33"/>
      <c r="FF13" s="33"/>
      <c r="FG13" s="33"/>
      <c r="FH13" s="33"/>
      <c r="FI13" s="33"/>
      <c r="FJ13" s="33"/>
      <c r="FK13" s="33"/>
      <c r="FL13" s="33"/>
      <c r="FM13" s="33"/>
      <c r="FN13" s="33"/>
      <c r="FO13" s="33"/>
      <c r="FP13" s="33"/>
      <c r="FQ13" s="33"/>
      <c r="FR13" s="33"/>
      <c r="FS13" s="33"/>
      <c r="FT13" s="33"/>
      <c r="FU13" s="33"/>
      <c r="FV13" s="33"/>
    </row>
    <row r="14" spans="1:178" s="16" customFormat="1" x14ac:dyDescent="0.35">
      <c r="A14" s="140" t="s">
        <v>14</v>
      </c>
      <c r="B14" s="124"/>
      <c r="C14" s="124"/>
      <c r="D14" s="147">
        <v>0</v>
      </c>
      <c r="E14" s="147">
        <v>0</v>
      </c>
      <c r="F14" s="147">
        <v>0</v>
      </c>
      <c r="G14" s="147">
        <v>0</v>
      </c>
      <c r="H14" s="147">
        <v>360.22</v>
      </c>
      <c r="I14" s="147">
        <v>1250.5</v>
      </c>
      <c r="J14" s="147">
        <v>2097.7200000000003</v>
      </c>
      <c r="K14" s="147">
        <v>1848.1399999999999</v>
      </c>
      <c r="L14" s="147">
        <v>2286.0100000000002</v>
      </c>
      <c r="M14" s="147">
        <v>3076.2700000000004</v>
      </c>
      <c r="N14" s="147">
        <v>5696.5999999999985</v>
      </c>
      <c r="O14" s="147">
        <v>6142.6100000000006</v>
      </c>
      <c r="P14" s="147">
        <v>8834.9599999999991</v>
      </c>
      <c r="Q14" s="147">
        <v>7688.4700000000012</v>
      </c>
      <c r="R14" s="147">
        <v>10845.160000000003</v>
      </c>
      <c r="S14" s="147">
        <v>20033.729999999996</v>
      </c>
      <c r="T14" s="147">
        <v>29338.039999999994</v>
      </c>
      <c r="U14" s="147">
        <v>26225.059999999998</v>
      </c>
      <c r="V14" s="147">
        <v>25792.080000000016</v>
      </c>
      <c r="W14" s="147">
        <v>18911.649999999994</v>
      </c>
      <c r="X14" s="147">
        <v>18135.429999999993</v>
      </c>
      <c r="Y14" s="147">
        <v>20092.940000000002</v>
      </c>
      <c r="Z14" s="147">
        <v>22817.299999999988</v>
      </c>
      <c r="AA14" s="147">
        <v>20524.76999999999</v>
      </c>
      <c r="AB14" s="147">
        <v>22865.559999999998</v>
      </c>
      <c r="AC14" s="147">
        <v>23955.599999999977</v>
      </c>
      <c r="AD14" s="147">
        <v>33056.75</v>
      </c>
      <c r="AE14" s="147">
        <v>72196.109999999986</v>
      </c>
      <c r="AF14" s="147">
        <v>96088.410000000033</v>
      </c>
      <c r="AG14" s="147">
        <v>80854.579999999958</v>
      </c>
      <c r="AH14" s="147">
        <v>65756.459999999963</v>
      </c>
      <c r="AI14" s="147">
        <v>35564.589999999967</v>
      </c>
      <c r="AJ14" s="147">
        <v>33321.969999999972</v>
      </c>
      <c r="AK14" s="147">
        <v>40399.459999999963</v>
      </c>
      <c r="AL14" s="147">
        <v>46987.760000000009</v>
      </c>
      <c r="AM14" s="147">
        <v>44022.119999999995</v>
      </c>
      <c r="AN14" s="147">
        <v>59576.330000000075</v>
      </c>
      <c r="AO14" s="147">
        <v>53638.189999999944</v>
      </c>
      <c r="AP14" s="147">
        <v>63257.09999999986</v>
      </c>
      <c r="AQ14" s="147">
        <v>189324.82000000007</v>
      </c>
      <c r="AR14" s="147">
        <v>254806.16999999993</v>
      </c>
      <c r="AS14" s="147">
        <v>225584.37999999989</v>
      </c>
      <c r="AT14" s="147">
        <v>144075.14999999991</v>
      </c>
      <c r="AU14" s="147">
        <v>61423.350000000559</v>
      </c>
      <c r="AV14" s="147">
        <v>53649.209999999963</v>
      </c>
      <c r="AW14" s="147">
        <v>54043.729999999981</v>
      </c>
      <c r="AX14" s="147">
        <v>58723.649999999907</v>
      </c>
      <c r="AY14" s="147">
        <v>52534.629999999888</v>
      </c>
      <c r="AZ14" s="147">
        <v>53192.39000000013</v>
      </c>
      <c r="BA14" s="147">
        <v>0</v>
      </c>
      <c r="BB14" s="147">
        <v>0</v>
      </c>
      <c r="BC14" s="147">
        <v>0</v>
      </c>
      <c r="BD14" s="147">
        <v>0</v>
      </c>
      <c r="BE14" s="147">
        <v>0</v>
      </c>
      <c r="BF14" s="147">
        <v>0</v>
      </c>
      <c r="BG14" s="177">
        <v>0</v>
      </c>
      <c r="BH14" s="149">
        <v>0</v>
      </c>
      <c r="BI14" s="149">
        <v>0</v>
      </c>
      <c r="BJ14" s="149">
        <v>0</v>
      </c>
      <c r="BK14" s="149">
        <v>0</v>
      </c>
      <c r="BL14" s="149">
        <v>0</v>
      </c>
      <c r="BM14" s="149">
        <v>0</v>
      </c>
      <c r="BN14" s="149">
        <v>0</v>
      </c>
      <c r="BO14" s="149">
        <v>0</v>
      </c>
      <c r="BP14" s="149">
        <v>0</v>
      </c>
      <c r="BQ14" s="149">
        <v>-101.14999999990687</v>
      </c>
      <c r="BR14" s="149">
        <v>-108.16000000014901</v>
      </c>
      <c r="BS14" s="150">
        <v>-67.520000000018626</v>
      </c>
      <c r="BT14" s="141">
        <v>-54.189999999944121</v>
      </c>
      <c r="BU14" s="141">
        <v>-56.580000000074506</v>
      </c>
      <c r="BV14" s="141">
        <v>-61.179999999701977</v>
      </c>
      <c r="BW14" s="251">
        <v>-51.470000000204891</v>
      </c>
      <c r="BX14" s="141">
        <v>0</v>
      </c>
      <c r="BY14" s="141">
        <v>0</v>
      </c>
      <c r="BZ14" s="141">
        <v>0</v>
      </c>
      <c r="CA14" s="141">
        <v>0</v>
      </c>
      <c r="CB14" s="141">
        <v>0</v>
      </c>
      <c r="CC14" s="141">
        <v>0</v>
      </c>
      <c r="CD14" s="141">
        <v>0</v>
      </c>
      <c r="CE14" s="252">
        <v>0</v>
      </c>
      <c r="CF14" s="32"/>
      <c r="CG14" s="32"/>
      <c r="CH14" s="33"/>
      <c r="CI14" s="33"/>
      <c r="CJ14" s="33"/>
      <c r="CK14" s="33"/>
      <c r="CL14" s="257"/>
      <c r="CM14" s="36"/>
      <c r="CN14" s="33"/>
      <c r="CO14" s="33"/>
      <c r="CP14" s="33"/>
      <c r="CQ14" s="33"/>
      <c r="CR14" s="33"/>
      <c r="CS14" s="33"/>
      <c r="CT14" s="33"/>
      <c r="CU14" s="33"/>
      <c r="CV14" s="33"/>
      <c r="CW14" s="33"/>
      <c r="CX14" s="33"/>
      <c r="CY14" s="33"/>
      <c r="CZ14" s="33"/>
      <c r="DA14" s="33"/>
      <c r="DB14" s="33"/>
      <c r="DC14" s="33"/>
      <c r="DD14" s="33"/>
      <c r="DE14" s="33"/>
      <c r="DF14" s="33"/>
      <c r="DG14" s="33"/>
      <c r="DH14" s="33"/>
      <c r="DI14" s="33"/>
      <c r="DJ14" s="33"/>
      <c r="DK14" s="33"/>
      <c r="DL14" s="33"/>
      <c r="DM14" s="33"/>
      <c r="DN14" s="33"/>
      <c r="DO14" s="33"/>
      <c r="DP14" s="33"/>
      <c r="DQ14" s="33"/>
      <c r="DR14" s="33"/>
      <c r="DS14" s="33"/>
      <c r="DT14" s="33"/>
      <c r="DU14" s="33"/>
      <c r="DV14" s="33"/>
      <c r="DW14" s="33"/>
      <c r="DX14" s="33"/>
      <c r="DY14" s="33"/>
      <c r="DZ14" s="33"/>
      <c r="EA14" s="33"/>
      <c r="EB14" s="33"/>
      <c r="EC14" s="33"/>
      <c r="ED14" s="33"/>
      <c r="EE14" s="33"/>
      <c r="EF14" s="33"/>
      <c r="EG14" s="33"/>
      <c r="EH14" s="33"/>
      <c r="EI14" s="33"/>
      <c r="EJ14" s="33"/>
      <c r="EK14" s="33"/>
      <c r="EL14" s="33"/>
      <c r="EM14" s="33"/>
      <c r="EN14" s="33"/>
      <c r="EO14" s="33"/>
      <c r="EP14" s="33"/>
      <c r="EQ14" s="33"/>
      <c r="ER14" s="33"/>
      <c r="ES14" s="33"/>
      <c r="ET14" s="33"/>
      <c r="EU14" s="33"/>
      <c r="EV14" s="33"/>
      <c r="EW14" s="33"/>
      <c r="EX14" s="33"/>
      <c r="EY14" s="33"/>
      <c r="EZ14" s="33"/>
      <c r="FA14" s="33"/>
      <c r="FB14" s="33"/>
      <c r="FC14" s="33"/>
      <c r="FD14" s="33"/>
      <c r="FE14" s="33"/>
      <c r="FF14" s="33"/>
      <c r="FG14" s="33"/>
      <c r="FH14" s="33"/>
      <c r="FI14" s="33"/>
      <c r="FJ14" s="33"/>
      <c r="FK14" s="33"/>
      <c r="FL14" s="33"/>
      <c r="FM14" s="33"/>
      <c r="FN14" s="33"/>
      <c r="FO14" s="33"/>
      <c r="FP14" s="33"/>
      <c r="FQ14" s="33"/>
      <c r="FR14" s="33"/>
      <c r="FS14" s="33"/>
      <c r="FT14" s="33"/>
      <c r="FU14" s="33"/>
      <c r="FV14" s="33"/>
    </row>
    <row r="15" spans="1:178" s="16" customFormat="1" x14ac:dyDescent="0.35">
      <c r="A15" s="140" t="s">
        <v>6</v>
      </c>
      <c r="B15" s="125"/>
      <c r="C15" s="125"/>
      <c r="D15" s="147">
        <v>0</v>
      </c>
      <c r="E15" s="147">
        <v>0</v>
      </c>
      <c r="F15" s="147">
        <v>0</v>
      </c>
      <c r="G15" s="147">
        <v>0</v>
      </c>
      <c r="H15" s="147">
        <v>0</v>
      </c>
      <c r="I15" s="147">
        <v>1938.36</v>
      </c>
      <c r="J15" s="147">
        <v>2533.3100000000004</v>
      </c>
      <c r="K15" s="147">
        <v>725.05999999999949</v>
      </c>
      <c r="L15" s="147">
        <v>1665.5</v>
      </c>
      <c r="M15" s="147">
        <v>3404.9300000000003</v>
      </c>
      <c r="N15" s="147">
        <v>4704.5499999999993</v>
      </c>
      <c r="O15" s="147">
        <v>5014.93</v>
      </c>
      <c r="P15" s="147">
        <v>4774.66</v>
      </c>
      <c r="Q15" s="147">
        <v>10592.109999999997</v>
      </c>
      <c r="R15" s="147">
        <v>2232.6500000000087</v>
      </c>
      <c r="S15" s="147">
        <v>12379.130000000005</v>
      </c>
      <c r="T15" s="147">
        <v>0</v>
      </c>
      <c r="U15" s="147">
        <v>29306.57</v>
      </c>
      <c r="V15" s="147">
        <v>18760.459999999977</v>
      </c>
      <c r="W15" s="147">
        <v>8552.5599999999977</v>
      </c>
      <c r="X15" s="147">
        <v>11700.919999999998</v>
      </c>
      <c r="Y15" s="147">
        <v>13286.529999999999</v>
      </c>
      <c r="Z15" s="147">
        <v>30274.089999999997</v>
      </c>
      <c r="AA15" s="147">
        <v>29104.690000000031</v>
      </c>
      <c r="AB15" s="147">
        <v>22478.619999999995</v>
      </c>
      <c r="AC15" s="147">
        <v>33127.469999999972</v>
      </c>
      <c r="AD15" s="147">
        <v>25212.75</v>
      </c>
      <c r="AE15" s="147">
        <v>59539.049999999988</v>
      </c>
      <c r="AF15" s="147">
        <v>80882.610000000044</v>
      </c>
      <c r="AG15" s="147">
        <v>81143.679999999993</v>
      </c>
      <c r="AH15" s="147">
        <v>66246.799999999988</v>
      </c>
      <c r="AI15" s="147">
        <v>35425.45000000007</v>
      </c>
      <c r="AJ15" s="147">
        <v>39024.160000000033</v>
      </c>
      <c r="AK15" s="147">
        <v>48252.569999999949</v>
      </c>
      <c r="AL15" s="147">
        <v>51813.380000000005</v>
      </c>
      <c r="AM15" s="147">
        <v>47896.869999999879</v>
      </c>
      <c r="AN15" s="147">
        <v>55846.649999999907</v>
      </c>
      <c r="AO15" s="147">
        <v>50635.870000000112</v>
      </c>
      <c r="AP15" s="147">
        <v>54360.070000000065</v>
      </c>
      <c r="AQ15" s="147">
        <v>128957.95999999996</v>
      </c>
      <c r="AR15" s="147">
        <v>158613.15999999992</v>
      </c>
      <c r="AS15" s="147">
        <v>142343.34000000008</v>
      </c>
      <c r="AT15" s="147">
        <v>114616.44999999995</v>
      </c>
      <c r="AU15" s="147">
        <v>48268.469999999972</v>
      </c>
      <c r="AV15" s="147">
        <v>47368.050000000047</v>
      </c>
      <c r="AW15" s="147">
        <v>75812.070000000065</v>
      </c>
      <c r="AX15" s="147">
        <v>62120.129999999888</v>
      </c>
      <c r="AY15" s="147">
        <v>51351.370000000112</v>
      </c>
      <c r="AZ15" s="147">
        <v>53160.570000000065</v>
      </c>
      <c r="BA15" s="147">
        <v>0</v>
      </c>
      <c r="BB15" s="147">
        <v>-2627.4799999999814</v>
      </c>
      <c r="BC15" s="147">
        <v>0</v>
      </c>
      <c r="BD15" s="147">
        <v>0</v>
      </c>
      <c r="BE15" s="147">
        <v>0</v>
      </c>
      <c r="BF15" s="147">
        <v>0</v>
      </c>
      <c r="BG15" s="176">
        <v>0</v>
      </c>
      <c r="BH15" s="149">
        <v>0</v>
      </c>
      <c r="BI15" s="149">
        <v>0</v>
      </c>
      <c r="BJ15" s="149">
        <v>0</v>
      </c>
      <c r="BK15" s="149">
        <v>0</v>
      </c>
      <c r="BL15" s="149">
        <v>0</v>
      </c>
      <c r="BM15" s="149">
        <v>0</v>
      </c>
      <c r="BN15" s="149">
        <v>0</v>
      </c>
      <c r="BO15" s="149">
        <v>0</v>
      </c>
      <c r="BP15" s="149">
        <v>0</v>
      </c>
      <c r="BQ15" s="149">
        <v>0</v>
      </c>
      <c r="BR15" s="149">
        <v>0</v>
      </c>
      <c r="BS15" s="150">
        <v>0</v>
      </c>
      <c r="BT15" s="149">
        <v>0</v>
      </c>
      <c r="BU15" s="149">
        <v>0</v>
      </c>
      <c r="BV15" s="149">
        <v>0</v>
      </c>
      <c r="BW15" s="249">
        <v>0</v>
      </c>
      <c r="BX15" s="149">
        <v>0</v>
      </c>
      <c r="BY15" s="149">
        <v>0</v>
      </c>
      <c r="BZ15" s="149">
        <v>0</v>
      </c>
      <c r="CA15" s="149">
        <v>0</v>
      </c>
      <c r="CB15" s="149">
        <v>0</v>
      </c>
      <c r="CC15" s="149">
        <v>0</v>
      </c>
      <c r="CD15" s="149">
        <v>0</v>
      </c>
      <c r="CE15" s="250">
        <v>0</v>
      </c>
      <c r="CF15" s="32"/>
      <c r="CG15" s="32"/>
      <c r="CH15" s="33"/>
      <c r="CI15" s="33"/>
      <c r="CJ15" s="33"/>
      <c r="CK15" s="33"/>
      <c r="CL15" s="257" t="s">
        <v>93</v>
      </c>
      <c r="CM15" s="36"/>
      <c r="CN15" s="33"/>
      <c r="CO15" s="33"/>
      <c r="CP15" s="33"/>
      <c r="CQ15" s="33"/>
      <c r="CR15" s="33"/>
      <c r="CS15" s="33"/>
      <c r="CT15" s="33"/>
      <c r="CU15" s="33"/>
      <c r="CV15" s="33"/>
      <c r="CW15" s="33"/>
      <c r="CX15" s="33"/>
      <c r="CY15" s="33"/>
      <c r="CZ15" s="33"/>
      <c r="DA15" s="33"/>
      <c r="DB15" s="33"/>
      <c r="DC15" s="33"/>
      <c r="DD15" s="33"/>
      <c r="DE15" s="33"/>
      <c r="DF15" s="33"/>
      <c r="DG15" s="33"/>
      <c r="DH15" s="33"/>
      <c r="DI15" s="33"/>
      <c r="DJ15" s="33"/>
      <c r="DK15" s="33"/>
      <c r="DL15" s="33"/>
      <c r="DM15" s="33"/>
      <c r="DN15" s="33"/>
      <c r="DO15" s="33"/>
      <c r="DP15" s="33"/>
      <c r="DQ15" s="33"/>
      <c r="DR15" s="33"/>
      <c r="DS15" s="33"/>
      <c r="DT15" s="33"/>
      <c r="DU15" s="33"/>
      <c r="DV15" s="33"/>
      <c r="DW15" s="33"/>
      <c r="DX15" s="33"/>
      <c r="DY15" s="33"/>
      <c r="DZ15" s="33"/>
      <c r="EA15" s="33"/>
      <c r="EB15" s="33"/>
      <c r="EC15" s="33"/>
      <c r="ED15" s="33"/>
      <c r="EE15" s="33"/>
      <c r="EF15" s="33"/>
      <c r="EG15" s="33"/>
      <c r="EH15" s="33"/>
      <c r="EI15" s="33"/>
      <c r="EJ15" s="33"/>
      <c r="EK15" s="33"/>
      <c r="EL15" s="33"/>
      <c r="EM15" s="33"/>
      <c r="EN15" s="33"/>
      <c r="EO15" s="33"/>
      <c r="EP15" s="33"/>
      <c r="EQ15" s="33"/>
      <c r="ER15" s="33"/>
      <c r="ES15" s="33"/>
      <c r="ET15" s="33"/>
      <c r="EU15" s="33"/>
      <c r="EV15" s="33"/>
      <c r="EW15" s="33"/>
      <c r="EX15" s="33"/>
      <c r="EY15" s="33"/>
      <c r="EZ15" s="33"/>
      <c r="FA15" s="33"/>
      <c r="FB15" s="33"/>
      <c r="FC15" s="33"/>
      <c r="FD15" s="33"/>
      <c r="FE15" s="33"/>
      <c r="FF15" s="33"/>
      <c r="FG15" s="33"/>
      <c r="FH15" s="33"/>
      <c r="FI15" s="33"/>
      <c r="FJ15" s="33"/>
      <c r="FK15" s="33"/>
      <c r="FL15" s="33"/>
      <c r="FM15" s="33"/>
      <c r="FN15" s="33"/>
      <c r="FO15" s="33"/>
      <c r="FP15" s="33"/>
      <c r="FQ15" s="33"/>
      <c r="FR15" s="33"/>
      <c r="FS15" s="33"/>
      <c r="FT15" s="33"/>
      <c r="FU15" s="33"/>
      <c r="FV15" s="33"/>
    </row>
    <row r="16" spans="1:178" s="16" customFormat="1" ht="15" thickBot="1" x14ac:dyDescent="0.4">
      <c r="A16" s="28"/>
      <c r="B16" s="47"/>
      <c r="C16" s="47"/>
      <c r="D16" s="47">
        <f>SUM(D10:D15)-D9</f>
        <v>0</v>
      </c>
      <c r="E16" s="47">
        <f t="shared" ref="E16:S16" si="0">SUM(E10:E15)-E9</f>
        <v>0</v>
      </c>
      <c r="F16" s="47">
        <f t="shared" si="0"/>
        <v>0</v>
      </c>
      <c r="G16" s="47">
        <f t="shared" si="0"/>
        <v>0</v>
      </c>
      <c r="H16" s="47">
        <f t="shared" si="0"/>
        <v>0</v>
      </c>
      <c r="I16" s="47">
        <f t="shared" si="0"/>
        <v>0</v>
      </c>
      <c r="J16" s="47">
        <f t="shared" si="0"/>
        <v>0</v>
      </c>
      <c r="K16" s="47">
        <f t="shared" si="0"/>
        <v>0</v>
      </c>
      <c r="L16" s="47">
        <f t="shared" si="0"/>
        <v>0</v>
      </c>
      <c r="M16" s="47">
        <f t="shared" si="0"/>
        <v>0</v>
      </c>
      <c r="N16" s="47">
        <f t="shared" si="0"/>
        <v>0</v>
      </c>
      <c r="O16" s="47">
        <f t="shared" si="0"/>
        <v>0</v>
      </c>
      <c r="P16" s="47">
        <f t="shared" si="0"/>
        <v>0</v>
      </c>
      <c r="Q16" s="47">
        <f t="shared" si="0"/>
        <v>0</v>
      </c>
      <c r="R16" s="47">
        <f t="shared" si="0"/>
        <v>0</v>
      </c>
      <c r="S16" s="47">
        <f t="shared" si="0"/>
        <v>0</v>
      </c>
      <c r="T16" s="47">
        <f t="shared" ref="T16" si="1">SUM(T10:T15)-T9</f>
        <v>0</v>
      </c>
      <c r="U16" s="47">
        <f t="shared" ref="U16:BV16" si="2">SUM(U10:U15)-U9</f>
        <v>0</v>
      </c>
      <c r="V16" s="47">
        <f t="shared" si="2"/>
        <v>0</v>
      </c>
      <c r="W16" s="47">
        <f t="shared" si="2"/>
        <v>0</v>
      </c>
      <c r="X16" s="47">
        <f t="shared" si="2"/>
        <v>0</v>
      </c>
      <c r="Y16" s="47">
        <f t="shared" si="2"/>
        <v>0</v>
      </c>
      <c r="Z16" s="47">
        <f t="shared" si="2"/>
        <v>0</v>
      </c>
      <c r="AA16" s="47">
        <f t="shared" si="2"/>
        <v>0</v>
      </c>
      <c r="AB16" s="47">
        <f t="shared" si="2"/>
        <v>0</v>
      </c>
      <c r="AC16" s="47">
        <f t="shared" si="2"/>
        <v>0</v>
      </c>
      <c r="AD16" s="47">
        <f t="shared" si="2"/>
        <v>0</v>
      </c>
      <c r="AE16" s="47">
        <f t="shared" si="2"/>
        <v>0</v>
      </c>
      <c r="AF16" s="47">
        <f t="shared" si="2"/>
        <v>0</v>
      </c>
      <c r="AG16" s="47">
        <f t="shared" si="2"/>
        <v>0</v>
      </c>
      <c r="AH16" s="47">
        <f t="shared" si="2"/>
        <v>0</v>
      </c>
      <c r="AI16" s="47">
        <f t="shared" si="2"/>
        <v>0</v>
      </c>
      <c r="AJ16" s="47">
        <f t="shared" si="2"/>
        <v>0</v>
      </c>
      <c r="AK16" s="47">
        <f t="shared" si="2"/>
        <v>0</v>
      </c>
      <c r="AL16" s="47">
        <f t="shared" si="2"/>
        <v>0</v>
      </c>
      <c r="AM16" s="47">
        <f t="shared" si="2"/>
        <v>0</v>
      </c>
      <c r="AN16" s="47">
        <f t="shared" si="2"/>
        <v>0</v>
      </c>
      <c r="AO16" s="47">
        <f t="shared" si="2"/>
        <v>0</v>
      </c>
      <c r="AP16" s="47">
        <f t="shared" si="2"/>
        <v>0</v>
      </c>
      <c r="AQ16" s="47">
        <f t="shared" si="2"/>
        <v>0</v>
      </c>
      <c r="AR16" s="47">
        <f t="shared" si="2"/>
        <v>0</v>
      </c>
      <c r="AS16" s="47">
        <f t="shared" si="2"/>
        <v>0</v>
      </c>
      <c r="AT16" s="47">
        <f t="shared" si="2"/>
        <v>0</v>
      </c>
      <c r="AU16" s="47">
        <f t="shared" si="2"/>
        <v>0</v>
      </c>
      <c r="AV16" s="47">
        <f t="shared" si="2"/>
        <v>0</v>
      </c>
      <c r="AW16" s="47">
        <f t="shared" si="2"/>
        <v>0</v>
      </c>
      <c r="AX16" s="47">
        <f t="shared" si="2"/>
        <v>0</v>
      </c>
      <c r="AY16" s="70">
        <f t="shared" si="2"/>
        <v>0</v>
      </c>
      <c r="AZ16" s="47">
        <f t="shared" si="2"/>
        <v>0</v>
      </c>
      <c r="BA16" s="47">
        <f t="shared" si="2"/>
        <v>0</v>
      </c>
      <c r="BB16" s="70">
        <f t="shared" si="2"/>
        <v>0</v>
      </c>
      <c r="BC16" s="47">
        <f t="shared" si="2"/>
        <v>0</v>
      </c>
      <c r="BD16" s="47">
        <f t="shared" si="2"/>
        <v>0</v>
      </c>
      <c r="BE16" s="47">
        <f t="shared" si="2"/>
        <v>0</v>
      </c>
      <c r="BF16" s="47">
        <f t="shared" si="2"/>
        <v>0</v>
      </c>
      <c r="BG16" s="94">
        <f t="shared" si="2"/>
        <v>0</v>
      </c>
      <c r="BH16" s="70">
        <f t="shared" si="2"/>
        <v>0</v>
      </c>
      <c r="BI16" s="70">
        <f t="shared" si="2"/>
        <v>0</v>
      </c>
      <c r="BJ16" s="73">
        <f t="shared" si="2"/>
        <v>0</v>
      </c>
      <c r="BK16" s="72">
        <f t="shared" si="2"/>
        <v>0</v>
      </c>
      <c r="BL16" s="29">
        <f t="shared" si="2"/>
        <v>0</v>
      </c>
      <c r="BM16" s="72">
        <f t="shared" si="2"/>
        <v>0</v>
      </c>
      <c r="BN16" s="72">
        <f t="shared" si="2"/>
        <v>0</v>
      </c>
      <c r="BO16" s="29">
        <f t="shared" si="2"/>
        <v>0</v>
      </c>
      <c r="BP16" s="29">
        <f t="shared" si="2"/>
        <v>0</v>
      </c>
      <c r="BQ16" s="29">
        <f t="shared" si="2"/>
        <v>0</v>
      </c>
      <c r="BR16" s="29">
        <f t="shared" si="2"/>
        <v>0</v>
      </c>
      <c r="BS16" s="167">
        <f t="shared" si="2"/>
        <v>0</v>
      </c>
      <c r="BT16" s="29">
        <f t="shared" si="2"/>
        <v>0</v>
      </c>
      <c r="BU16" s="29">
        <f t="shared" si="2"/>
        <v>0</v>
      </c>
      <c r="BV16" s="73">
        <f t="shared" si="2"/>
        <v>0</v>
      </c>
      <c r="BW16" s="71">
        <f t="shared" ref="BW16:CE16" si="3">SUM(BW10:BW15)-BW9</f>
        <v>0</v>
      </c>
      <c r="BX16" s="29">
        <f t="shared" si="3"/>
        <v>0</v>
      </c>
      <c r="BY16" s="72">
        <f t="shared" si="3"/>
        <v>0</v>
      </c>
      <c r="BZ16" s="72">
        <f t="shared" si="3"/>
        <v>0</v>
      </c>
      <c r="CA16" s="29">
        <f t="shared" si="3"/>
        <v>0</v>
      </c>
      <c r="CB16" s="29">
        <f t="shared" si="3"/>
        <v>0</v>
      </c>
      <c r="CC16" s="29">
        <f t="shared" si="3"/>
        <v>0</v>
      </c>
      <c r="CD16" s="29">
        <f t="shared" si="3"/>
        <v>0</v>
      </c>
      <c r="CE16" s="95">
        <f t="shared" si="3"/>
        <v>0</v>
      </c>
      <c r="CF16" s="5" t="s">
        <v>1</v>
      </c>
      <c r="CG16" s="32"/>
      <c r="CH16" s="12"/>
      <c r="CI16" s="32"/>
      <c r="CJ16" s="33"/>
      <c r="CK16" s="33"/>
      <c r="CL16" s="257"/>
      <c r="CM16" s="36"/>
      <c r="CN16" s="33"/>
      <c r="CO16" s="33"/>
      <c r="CP16" s="33"/>
      <c r="CQ16" s="33"/>
      <c r="CR16" s="33"/>
      <c r="CS16" s="33"/>
      <c r="CT16" s="33"/>
      <c r="CU16" s="33"/>
      <c r="CV16" s="33"/>
      <c r="CW16" s="33"/>
      <c r="CX16" s="33"/>
      <c r="CY16" s="33"/>
      <c r="CZ16" s="33"/>
      <c r="DA16" s="33"/>
      <c r="DB16" s="33"/>
      <c r="DC16" s="33"/>
      <c r="DD16" s="33"/>
      <c r="DE16" s="33"/>
      <c r="DF16" s="33"/>
      <c r="DG16" s="33"/>
      <c r="DH16" s="33"/>
      <c r="DI16" s="33"/>
      <c r="DJ16" s="33"/>
      <c r="DK16" s="33"/>
      <c r="DL16" s="33"/>
      <c r="DM16" s="33"/>
      <c r="DN16" s="33"/>
      <c r="DO16" s="33"/>
      <c r="DP16" s="33"/>
      <c r="DQ16" s="33"/>
      <c r="DR16" s="33"/>
      <c r="DS16" s="33"/>
      <c r="DT16" s="33"/>
      <c r="DU16" s="33"/>
      <c r="DV16" s="33"/>
      <c r="DW16" s="33"/>
      <c r="DX16" s="33"/>
      <c r="DY16" s="33"/>
      <c r="DZ16" s="33"/>
      <c r="EA16" s="33"/>
      <c r="EB16" s="33"/>
      <c r="EC16" s="33"/>
      <c r="ED16" s="33"/>
      <c r="EE16" s="33"/>
      <c r="EF16" s="33"/>
      <c r="EG16" s="33"/>
      <c r="EH16" s="33"/>
      <c r="EI16" s="33"/>
      <c r="EJ16" s="33"/>
      <c r="EK16" s="33"/>
      <c r="EL16" s="33"/>
      <c r="EM16" s="33"/>
      <c r="EN16" s="33"/>
      <c r="EO16" s="33"/>
      <c r="EP16" s="33"/>
      <c r="EQ16" s="33"/>
      <c r="ER16" s="33"/>
      <c r="ES16" s="33"/>
      <c r="ET16" s="33"/>
      <c r="EU16" s="33"/>
      <c r="EV16" s="33"/>
      <c r="EW16" s="33"/>
      <c r="EX16" s="33"/>
      <c r="EY16" s="33"/>
      <c r="EZ16" s="33"/>
      <c r="FA16" s="33"/>
      <c r="FB16" s="33"/>
      <c r="FC16" s="33"/>
      <c r="FD16" s="33"/>
      <c r="FE16" s="33"/>
      <c r="FF16" s="33"/>
      <c r="FG16" s="33"/>
      <c r="FH16" s="33"/>
      <c r="FI16" s="33"/>
      <c r="FJ16" s="33"/>
      <c r="FK16" s="33"/>
      <c r="FL16" s="33"/>
      <c r="FM16" s="33"/>
      <c r="FN16" s="33"/>
      <c r="FO16" s="33"/>
      <c r="FP16" s="33"/>
      <c r="FQ16" s="33"/>
      <c r="FR16" s="33"/>
      <c r="FS16" s="33"/>
      <c r="FT16" s="33"/>
      <c r="FU16" s="33"/>
      <c r="FV16" s="33"/>
    </row>
    <row r="17" spans="1:178" x14ac:dyDescent="0.35">
      <c r="A17" s="11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G17" s="12"/>
      <c r="BH17" s="49"/>
      <c r="BI17" s="61"/>
      <c r="BJ17" s="61"/>
      <c r="BK17" s="61"/>
      <c r="BL17" s="61"/>
      <c r="BM17" s="61"/>
      <c r="BN17" s="61"/>
      <c r="BO17" s="61"/>
      <c r="BP17" s="48"/>
      <c r="BQ17" s="61"/>
      <c r="BR17" s="15"/>
      <c r="BS17" s="61"/>
      <c r="BT17" s="248" t="s">
        <v>89</v>
      </c>
      <c r="BU17" s="61"/>
      <c r="BV17" s="61"/>
      <c r="BW17" s="61"/>
      <c r="BX17" s="61"/>
      <c r="BY17" s="61"/>
      <c r="BZ17" s="61"/>
      <c r="CA17" s="61"/>
      <c r="CB17" s="48"/>
      <c r="CC17" s="61"/>
      <c r="CD17" s="61"/>
      <c r="CE17" s="168"/>
      <c r="CF17" s="13"/>
      <c r="CG17" s="13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  <c r="CY17" s="12"/>
      <c r="CZ17" s="12"/>
      <c r="DA17" s="12"/>
      <c r="DB17" s="12"/>
      <c r="DC17" s="12"/>
      <c r="DD17" s="12"/>
      <c r="DE17" s="12"/>
      <c r="DF17" s="12"/>
      <c r="DG17" s="12"/>
      <c r="DH17" s="12"/>
      <c r="DI17" s="12"/>
      <c r="DJ17" s="12"/>
      <c r="DK17" s="12"/>
      <c r="DL17" s="12"/>
      <c r="DM17" s="12"/>
      <c r="DN17" s="12"/>
      <c r="DO17" s="12"/>
      <c r="DP17" s="12"/>
      <c r="DQ17" s="12"/>
      <c r="DR17" s="12"/>
      <c r="DS17" s="12"/>
      <c r="DT17" s="12"/>
      <c r="DU17" s="12"/>
      <c r="DV17" s="12"/>
      <c r="DW17" s="12"/>
      <c r="DX17" s="12"/>
      <c r="DY17" s="12"/>
      <c r="DZ17" s="12"/>
      <c r="EA17" s="12"/>
      <c r="EB17" s="12"/>
      <c r="EC17" s="12"/>
      <c r="ED17" s="12"/>
      <c r="EE17" s="12"/>
      <c r="EF17" s="12"/>
      <c r="EG17" s="12"/>
      <c r="EH17" s="12"/>
      <c r="EI17" s="12"/>
      <c r="EJ17" s="12"/>
      <c r="EK17" s="12"/>
      <c r="EL17" s="12"/>
      <c r="EM17" s="12"/>
      <c r="EN17" s="12"/>
      <c r="EO17" s="12"/>
      <c r="EP17" s="12"/>
      <c r="EQ17" s="12"/>
      <c r="ER17" s="12"/>
      <c r="ES17" s="12"/>
      <c r="ET17" s="12"/>
      <c r="EU17" s="12"/>
      <c r="EV17" s="12"/>
      <c r="EW17" s="12"/>
      <c r="EX17" s="12"/>
      <c r="EY17" s="12"/>
      <c r="EZ17" s="12"/>
      <c r="FA17" s="12"/>
      <c r="FB17" s="12"/>
      <c r="FC17" s="12"/>
      <c r="FD17" s="12"/>
      <c r="FE17" s="12"/>
      <c r="FF17" s="12"/>
      <c r="FG17" s="12"/>
      <c r="FH17" s="12"/>
      <c r="FI17" s="12"/>
      <c r="FJ17" s="12"/>
      <c r="FK17" s="12"/>
      <c r="FL17" s="12"/>
      <c r="FM17" s="12"/>
      <c r="FN17" s="12"/>
      <c r="FO17" s="12"/>
      <c r="FP17" s="12"/>
      <c r="FQ17" s="12"/>
      <c r="FR17" s="12"/>
      <c r="FS17" s="12"/>
      <c r="FT17" s="12"/>
      <c r="FU17" s="12"/>
      <c r="FV17" s="12"/>
    </row>
    <row r="18" spans="1:178" x14ac:dyDescent="0.35">
      <c r="A18" s="14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49"/>
      <c r="BI18" s="48"/>
      <c r="BJ18" s="49"/>
      <c r="BK18" s="49"/>
      <c r="BL18" s="49"/>
      <c r="BM18" s="48"/>
      <c r="BN18" s="48"/>
      <c r="BO18" s="48"/>
      <c r="BP18" s="49"/>
      <c r="BQ18" s="48"/>
      <c r="BR18" s="48"/>
      <c r="BS18" s="48"/>
      <c r="BT18" s="184"/>
      <c r="BU18" s="48"/>
      <c r="BV18" s="48"/>
      <c r="BW18" s="48"/>
      <c r="BX18" s="49"/>
      <c r="BY18" s="48"/>
      <c r="BZ18" s="48"/>
      <c r="CA18" s="48"/>
      <c r="CB18" s="49"/>
      <c r="CC18" s="48"/>
      <c r="CD18" s="48"/>
      <c r="CE18" s="169"/>
      <c r="CF18" s="13"/>
      <c r="CG18" s="13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  <c r="DA18" s="12"/>
      <c r="DB18" s="12"/>
      <c r="DC18" s="12"/>
      <c r="DD18" s="12"/>
      <c r="DE18" s="12"/>
      <c r="DF18" s="12"/>
      <c r="DG18" s="12"/>
      <c r="DH18" s="12"/>
      <c r="DI18" s="12"/>
      <c r="DJ18" s="12"/>
      <c r="DK18" s="12"/>
      <c r="DL18" s="12"/>
      <c r="DM18" s="12"/>
      <c r="DN18" s="12"/>
      <c r="DO18" s="12"/>
      <c r="DP18" s="12"/>
      <c r="DQ18" s="12"/>
      <c r="DR18" s="12"/>
      <c r="DS18" s="12"/>
      <c r="DT18" s="12"/>
      <c r="DU18" s="12"/>
      <c r="DV18" s="12"/>
      <c r="DW18" s="12"/>
      <c r="DX18" s="12"/>
      <c r="DY18" s="12"/>
      <c r="DZ18" s="12"/>
      <c r="EA18" s="12"/>
      <c r="EB18" s="12"/>
      <c r="EC18" s="12"/>
      <c r="ED18" s="12"/>
      <c r="EE18" s="12"/>
      <c r="EF18" s="12"/>
      <c r="EG18" s="12"/>
      <c r="EH18" s="12"/>
      <c r="EI18" s="12"/>
      <c r="EJ18" s="12"/>
      <c r="EK18" s="12"/>
      <c r="EL18" s="12"/>
      <c r="EM18" s="12"/>
      <c r="EN18" s="12"/>
      <c r="EO18" s="12"/>
      <c r="EP18" s="12"/>
      <c r="EQ18" s="12"/>
      <c r="ER18" s="12"/>
      <c r="ES18" s="12"/>
      <c r="ET18" s="12"/>
      <c r="EU18" s="12"/>
      <c r="EV18" s="12"/>
      <c r="EW18" s="12"/>
      <c r="EX18" s="12"/>
      <c r="EY18" s="12"/>
      <c r="EZ18" s="12"/>
      <c r="FA18" s="12"/>
      <c r="FB18" s="12"/>
      <c r="FC18" s="12"/>
      <c r="FD18" s="12"/>
      <c r="FE18" s="12"/>
      <c r="FF18" s="12"/>
      <c r="FG18" s="12"/>
      <c r="FH18" s="12"/>
      <c r="FI18" s="12"/>
      <c r="FJ18" s="12"/>
      <c r="FK18" s="12"/>
      <c r="FL18" s="12"/>
      <c r="FM18" s="12"/>
      <c r="FN18" s="12"/>
      <c r="FO18" s="12"/>
      <c r="FP18" s="12"/>
      <c r="FQ18" s="12"/>
      <c r="FR18" s="12"/>
      <c r="FS18" s="12"/>
      <c r="FT18" s="12"/>
      <c r="FU18" s="12"/>
      <c r="FV18" s="12"/>
    </row>
    <row r="19" spans="1:178" x14ac:dyDescent="0.35">
      <c r="A19" s="14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49"/>
      <c r="BI19" s="48"/>
      <c r="BJ19" s="49"/>
      <c r="BK19" s="49"/>
      <c r="BL19" s="49"/>
      <c r="BM19" s="48"/>
      <c r="BN19" s="48"/>
      <c r="BO19" s="48"/>
      <c r="BP19" s="49"/>
      <c r="BQ19" s="48"/>
      <c r="BR19" s="48"/>
      <c r="BS19" s="48"/>
      <c r="BT19" s="49"/>
      <c r="BU19" s="48"/>
      <c r="BV19" s="48"/>
      <c r="BW19" s="48"/>
      <c r="BX19" s="49"/>
      <c r="BY19" s="48"/>
      <c r="BZ19" s="48"/>
      <c r="CA19" s="48"/>
      <c r="CB19" s="49"/>
      <c r="CC19" s="48"/>
      <c r="CD19" s="48"/>
      <c r="CE19" s="169"/>
      <c r="CF19" s="13"/>
      <c r="CG19" s="13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2"/>
      <c r="DH19" s="12"/>
      <c r="DI19" s="12"/>
      <c r="DJ19" s="12"/>
      <c r="DK19" s="12"/>
      <c r="DL19" s="12"/>
      <c r="DM19" s="12"/>
      <c r="DN19" s="12"/>
      <c r="DO19" s="12"/>
      <c r="DP19" s="12"/>
      <c r="DQ19" s="12"/>
      <c r="DR19" s="12"/>
      <c r="DS19" s="12"/>
      <c r="DT19" s="12"/>
      <c r="DU19" s="12"/>
      <c r="DV19" s="12"/>
      <c r="DW19" s="12"/>
      <c r="DX19" s="12"/>
      <c r="DY19" s="12"/>
      <c r="DZ19" s="12"/>
      <c r="EA19" s="12"/>
      <c r="EB19" s="12"/>
      <c r="EC19" s="12"/>
      <c r="ED19" s="12"/>
      <c r="EE19" s="12"/>
      <c r="EF19" s="12"/>
      <c r="EG19" s="12"/>
      <c r="EH19" s="12"/>
      <c r="EI19" s="12"/>
      <c r="EJ19" s="12"/>
      <c r="EK19" s="12"/>
      <c r="EL19" s="12"/>
      <c r="EM19" s="12"/>
      <c r="EN19" s="12"/>
      <c r="EO19" s="12"/>
      <c r="EP19" s="12"/>
      <c r="EQ19" s="12"/>
      <c r="ER19" s="12"/>
      <c r="ES19" s="12"/>
      <c r="ET19" s="12"/>
      <c r="EU19" s="12"/>
      <c r="EV19" s="12"/>
      <c r="EW19" s="12"/>
      <c r="EX19" s="12"/>
      <c r="EY19" s="12"/>
      <c r="EZ19" s="12"/>
      <c r="FA19" s="12"/>
      <c r="FB19" s="12"/>
      <c r="FC19" s="12"/>
      <c r="FD19" s="12"/>
      <c r="FE19" s="12"/>
      <c r="FF19" s="12"/>
      <c r="FG19" s="12"/>
      <c r="FH19" s="12"/>
      <c r="FI19" s="12"/>
      <c r="FJ19" s="12"/>
      <c r="FK19" s="12"/>
      <c r="FL19" s="12"/>
      <c r="FM19" s="12"/>
      <c r="FN19" s="12"/>
      <c r="FO19" s="12"/>
      <c r="FP19" s="12"/>
      <c r="FQ19" s="12"/>
      <c r="FR19" s="12"/>
      <c r="FS19" s="12"/>
      <c r="FT19" s="12"/>
      <c r="FU19" s="12"/>
      <c r="FV19" s="12"/>
    </row>
    <row r="20" spans="1:178" x14ac:dyDescent="0.35">
      <c r="A20" s="14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D20" s="67"/>
      <c r="BE20" s="67"/>
      <c r="BF20" s="67"/>
      <c r="BG20" s="67"/>
      <c r="BH20" s="67"/>
      <c r="BI20" s="67"/>
      <c r="BJ20" s="69"/>
      <c r="BK20" s="69"/>
      <c r="BL20" s="69"/>
      <c r="BM20" s="69"/>
      <c r="BN20" s="69"/>
      <c r="BO20" s="12"/>
      <c r="BP20" s="43"/>
      <c r="BQ20" s="12"/>
      <c r="BR20" s="12"/>
      <c r="BS20" s="12"/>
      <c r="BT20" s="43"/>
      <c r="BU20" s="12"/>
      <c r="BV20" s="12"/>
      <c r="BW20" s="12"/>
      <c r="BX20" s="69"/>
      <c r="BY20" s="69"/>
      <c r="BZ20" s="69"/>
      <c r="CA20" s="12"/>
      <c r="CB20" s="43"/>
      <c r="CC20" s="12"/>
      <c r="CD20" s="12"/>
      <c r="CE20" s="170"/>
      <c r="CF20" s="13"/>
      <c r="CG20" s="13"/>
      <c r="CH20" s="12"/>
      <c r="CI20" s="12"/>
      <c r="CJ20" s="12"/>
      <c r="CK20" s="12"/>
      <c r="CL20" s="12"/>
      <c r="CM20" s="12"/>
      <c r="CN20" s="12"/>
      <c r="CO20" s="12"/>
      <c r="CP20" s="12"/>
      <c r="CQ20" s="12"/>
      <c r="CR20" s="12"/>
      <c r="CS20" s="12"/>
      <c r="CT20" s="12"/>
      <c r="CU20" s="12"/>
      <c r="CV20" s="12"/>
      <c r="CW20" s="12"/>
      <c r="CX20" s="12"/>
      <c r="CY20" s="12"/>
      <c r="CZ20" s="12"/>
      <c r="DA20" s="12"/>
      <c r="DB20" s="12"/>
      <c r="DC20" s="12"/>
      <c r="DD20" s="12"/>
      <c r="DE20" s="12"/>
      <c r="DF20" s="12"/>
      <c r="DG20" s="12"/>
      <c r="DH20" s="12"/>
      <c r="DI20" s="12"/>
      <c r="DJ20" s="12"/>
      <c r="DK20" s="12"/>
      <c r="DL20" s="12"/>
      <c r="DM20" s="12"/>
      <c r="DN20" s="12"/>
      <c r="DO20" s="12"/>
      <c r="DP20" s="12"/>
      <c r="DQ20" s="12"/>
      <c r="DR20" s="12"/>
      <c r="DS20" s="12"/>
      <c r="DT20" s="12"/>
      <c r="DU20" s="12"/>
      <c r="DV20" s="12"/>
      <c r="DW20" s="12"/>
      <c r="DX20" s="12"/>
      <c r="DY20" s="12"/>
      <c r="DZ20" s="12"/>
      <c r="EA20" s="12"/>
      <c r="EB20" s="12"/>
      <c r="EC20" s="12"/>
      <c r="ED20" s="12"/>
      <c r="EE20" s="12"/>
      <c r="EF20" s="12"/>
      <c r="EG20" s="12"/>
      <c r="EH20" s="12"/>
      <c r="EI20" s="12"/>
      <c r="EJ20" s="12"/>
      <c r="EK20" s="12"/>
      <c r="EL20" s="12"/>
      <c r="EM20" s="12"/>
      <c r="EN20" s="12"/>
      <c r="EO20" s="12"/>
      <c r="EP20" s="12"/>
      <c r="EQ20" s="12"/>
      <c r="ER20" s="12"/>
      <c r="ES20" s="12"/>
      <c r="ET20" s="12"/>
      <c r="EU20" s="12"/>
      <c r="EV20" s="12"/>
      <c r="EW20" s="12"/>
      <c r="EX20" s="12"/>
      <c r="EY20" s="12"/>
      <c r="EZ20" s="12"/>
      <c r="FA20" s="12"/>
      <c r="FB20" s="12"/>
      <c r="FC20" s="12"/>
      <c r="FD20" s="12"/>
      <c r="FE20" s="12"/>
      <c r="FF20" s="12"/>
      <c r="FG20" s="12"/>
      <c r="FH20" s="12"/>
      <c r="FI20" s="12"/>
      <c r="FJ20" s="12"/>
      <c r="FK20" s="12"/>
      <c r="FL20" s="12"/>
      <c r="FM20" s="12"/>
      <c r="FN20" s="12"/>
      <c r="FO20" s="12"/>
      <c r="FP20" s="12"/>
      <c r="FQ20" s="12"/>
      <c r="FR20" s="12"/>
      <c r="FS20" s="12"/>
      <c r="FT20" s="12"/>
      <c r="FU20" s="12"/>
      <c r="FV20" s="12"/>
    </row>
    <row r="21" spans="1:178" x14ac:dyDescent="0.35">
      <c r="A21" s="3" t="s">
        <v>45</v>
      </c>
      <c r="B21" s="12"/>
      <c r="C21" s="12"/>
      <c r="D21" s="12"/>
      <c r="E21" s="12"/>
      <c r="F21" s="12"/>
      <c r="G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20"/>
      <c r="AY21" s="12"/>
      <c r="AZ21" s="12"/>
      <c r="BA21" s="12"/>
      <c r="BB21" s="12"/>
      <c r="BD21" s="68"/>
      <c r="BE21" s="68"/>
      <c r="BF21" s="68"/>
      <c r="BG21" s="68"/>
      <c r="BH21" s="68"/>
      <c r="BI21" s="68"/>
      <c r="BJ21" s="69"/>
      <c r="BK21" s="69"/>
      <c r="BL21" s="69"/>
      <c r="BM21" s="69"/>
      <c r="BN21" s="69"/>
      <c r="BO21" s="12"/>
      <c r="BP21" s="12"/>
      <c r="BQ21" s="12"/>
      <c r="BR21" s="12"/>
      <c r="BS21" s="12"/>
      <c r="BT21" s="12"/>
      <c r="BU21" s="12"/>
      <c r="BV21" s="12"/>
      <c r="BW21" s="12"/>
      <c r="BX21" s="69"/>
      <c r="BY21" s="69"/>
      <c r="BZ21" s="69"/>
      <c r="CA21" s="12"/>
      <c r="CB21" s="12"/>
      <c r="CC21" s="12"/>
      <c r="CD21" s="12"/>
      <c r="CE21" s="170"/>
      <c r="CF21" s="13"/>
      <c r="CG21" s="13"/>
      <c r="CH21" s="12"/>
      <c r="CI21" s="12"/>
      <c r="CJ21" s="12"/>
      <c r="CK21" s="12"/>
      <c r="CL21" s="12"/>
      <c r="CM21" s="12"/>
      <c r="CN21" s="12"/>
      <c r="CO21" s="12"/>
      <c r="CP21" s="12"/>
      <c r="CQ21" s="12"/>
      <c r="CR21" s="12"/>
      <c r="CS21" s="12"/>
      <c r="CT21" s="12"/>
      <c r="CU21" s="12"/>
      <c r="CV21" s="12"/>
      <c r="CW21" s="12"/>
      <c r="CX21" s="12"/>
      <c r="CY21" s="12"/>
      <c r="CZ21" s="12"/>
      <c r="DA21" s="12"/>
      <c r="DB21" s="12"/>
      <c r="DC21" s="12"/>
      <c r="DD21" s="12"/>
      <c r="DE21" s="12"/>
      <c r="DF21" s="12"/>
      <c r="DG21" s="12"/>
      <c r="DH21" s="12"/>
      <c r="DI21" s="12"/>
      <c r="DJ21" s="12"/>
      <c r="DK21" s="12"/>
      <c r="DL21" s="12"/>
      <c r="DM21" s="12"/>
      <c r="DN21" s="12"/>
      <c r="DO21" s="12"/>
      <c r="DP21" s="12"/>
      <c r="DQ21" s="12"/>
      <c r="DR21" s="12"/>
      <c r="DS21" s="12"/>
      <c r="DT21" s="12"/>
      <c r="DU21" s="12"/>
      <c r="DV21" s="12"/>
      <c r="DW21" s="12"/>
      <c r="DX21" s="12"/>
      <c r="DY21" s="12"/>
      <c r="DZ21" s="12"/>
      <c r="EA21" s="12"/>
      <c r="EB21" s="12"/>
      <c r="EC21" s="12"/>
      <c r="ED21" s="12"/>
      <c r="EE21" s="12"/>
      <c r="EF21" s="12"/>
      <c r="EG21" s="12"/>
      <c r="EH21" s="12"/>
      <c r="EI21" s="12"/>
      <c r="EJ21" s="12"/>
      <c r="EK21" s="12"/>
      <c r="EL21" s="12"/>
      <c r="EM21" s="12"/>
      <c r="EN21" s="12"/>
      <c r="EO21" s="12"/>
      <c r="EP21" s="12"/>
      <c r="EQ21" s="12"/>
      <c r="ER21" s="12"/>
      <c r="ES21" s="12"/>
      <c r="ET21" s="12"/>
      <c r="EU21" s="12"/>
      <c r="EV21" s="12"/>
      <c r="EW21" s="12"/>
      <c r="EX21" s="12"/>
      <c r="EY21" s="12"/>
      <c r="EZ21" s="12"/>
      <c r="FA21" s="12"/>
      <c r="FB21" s="12"/>
      <c r="FC21" s="12"/>
      <c r="FD21" s="12"/>
      <c r="FE21" s="12"/>
      <c r="FF21" s="12"/>
      <c r="FG21" s="12"/>
      <c r="FH21" s="12"/>
      <c r="FI21" s="12"/>
      <c r="FJ21" s="12"/>
      <c r="FK21" s="12"/>
      <c r="FL21" s="12"/>
      <c r="FM21" s="12"/>
      <c r="FN21" s="12"/>
      <c r="FO21" s="12"/>
      <c r="FP21" s="12"/>
      <c r="FQ21" s="12"/>
      <c r="FR21" s="12"/>
      <c r="FS21" s="12"/>
      <c r="FT21" s="12"/>
      <c r="FU21" s="12"/>
      <c r="FV21" s="12"/>
    </row>
    <row r="22" spans="1:178" ht="5.4" customHeight="1" thickBot="1" x14ac:dyDescent="0.4">
      <c r="A22" s="3"/>
      <c r="BT22" s="92"/>
      <c r="CE22" s="51"/>
    </row>
    <row r="23" spans="1:178" s="3" customFormat="1" ht="15" thickBot="1" x14ac:dyDescent="0.4">
      <c r="A23" s="4" t="s">
        <v>2</v>
      </c>
      <c r="B23" s="18">
        <v>42370</v>
      </c>
      <c r="C23" s="18">
        <v>42401</v>
      </c>
      <c r="D23" s="18">
        <v>42430</v>
      </c>
      <c r="E23" s="18">
        <v>42461</v>
      </c>
      <c r="F23" s="18">
        <v>42491</v>
      </c>
      <c r="G23" s="18">
        <v>42522</v>
      </c>
      <c r="H23" s="18">
        <v>42552</v>
      </c>
      <c r="I23" s="18">
        <v>42583</v>
      </c>
      <c r="J23" s="18">
        <v>42614</v>
      </c>
      <c r="K23" s="18">
        <v>42644</v>
      </c>
      <c r="L23" s="18">
        <v>42675</v>
      </c>
      <c r="M23" s="18">
        <v>42705</v>
      </c>
      <c r="N23" s="18">
        <v>42736</v>
      </c>
      <c r="O23" s="18">
        <v>42767</v>
      </c>
      <c r="P23" s="18">
        <v>42795</v>
      </c>
      <c r="Q23" s="18">
        <v>42826</v>
      </c>
      <c r="R23" s="18">
        <v>42856</v>
      </c>
      <c r="S23" s="18">
        <v>42887</v>
      </c>
      <c r="T23" s="18">
        <v>42917</v>
      </c>
      <c r="U23" s="18">
        <v>42948</v>
      </c>
      <c r="V23" s="18">
        <v>42979</v>
      </c>
      <c r="W23" s="18">
        <v>43009</v>
      </c>
      <c r="X23" s="18">
        <v>43040</v>
      </c>
      <c r="Y23" s="18">
        <v>43070</v>
      </c>
      <c r="Z23" s="18">
        <v>43101</v>
      </c>
      <c r="AA23" s="18">
        <v>43132</v>
      </c>
      <c r="AB23" s="18">
        <v>43160</v>
      </c>
      <c r="AC23" s="18">
        <v>43191</v>
      </c>
      <c r="AD23" s="18">
        <v>43221</v>
      </c>
      <c r="AE23" s="18">
        <v>43252</v>
      </c>
      <c r="AF23" s="18">
        <v>43282</v>
      </c>
      <c r="AG23" s="18">
        <v>43313</v>
      </c>
      <c r="AH23" s="18">
        <v>43344</v>
      </c>
      <c r="AI23" s="18">
        <v>43374</v>
      </c>
      <c r="AJ23" s="18">
        <v>43405</v>
      </c>
      <c r="AK23" s="18">
        <v>43435</v>
      </c>
      <c r="AL23" s="18">
        <v>43466</v>
      </c>
      <c r="AM23" s="18">
        <v>43497</v>
      </c>
      <c r="AN23" s="18">
        <v>43525</v>
      </c>
      <c r="AO23" s="18">
        <v>43556</v>
      </c>
      <c r="AP23" s="18">
        <v>43586</v>
      </c>
      <c r="AQ23" s="18">
        <v>43617</v>
      </c>
      <c r="AR23" s="18">
        <v>43647</v>
      </c>
      <c r="AS23" s="18">
        <v>43678</v>
      </c>
      <c r="AT23" s="18">
        <v>43709</v>
      </c>
      <c r="AU23" s="18">
        <v>43739</v>
      </c>
      <c r="AV23" s="18">
        <v>43770</v>
      </c>
      <c r="AW23" s="18">
        <v>43800</v>
      </c>
      <c r="AX23" s="18">
        <v>43831</v>
      </c>
      <c r="AY23" s="18">
        <v>43862</v>
      </c>
      <c r="AZ23" s="18">
        <v>43891</v>
      </c>
      <c r="BA23" s="18">
        <v>43922</v>
      </c>
      <c r="BB23" s="18">
        <v>43952</v>
      </c>
      <c r="BC23" s="18">
        <v>43983</v>
      </c>
      <c r="BD23" s="18">
        <v>44013</v>
      </c>
      <c r="BE23" s="18">
        <v>44044</v>
      </c>
      <c r="BF23" s="18">
        <v>44075</v>
      </c>
      <c r="BG23" s="93">
        <v>44105</v>
      </c>
      <c r="BH23" s="18">
        <v>44136</v>
      </c>
      <c r="BI23" s="18">
        <v>44166</v>
      </c>
      <c r="BJ23" s="93">
        <v>44197</v>
      </c>
      <c r="BK23" s="18">
        <v>44228</v>
      </c>
      <c r="BL23" s="18">
        <v>44256</v>
      </c>
      <c r="BM23" s="18">
        <v>44287</v>
      </c>
      <c r="BN23" s="18">
        <v>44317</v>
      </c>
      <c r="BO23" s="18">
        <v>44348</v>
      </c>
      <c r="BP23" s="18">
        <v>44378</v>
      </c>
      <c r="BQ23" s="18">
        <v>44409</v>
      </c>
      <c r="BR23" s="18">
        <v>44440</v>
      </c>
      <c r="BS23" s="93">
        <v>44470</v>
      </c>
      <c r="BT23" s="18">
        <v>44501</v>
      </c>
      <c r="BU23" s="18">
        <v>44531</v>
      </c>
      <c r="BV23" s="18">
        <v>44562</v>
      </c>
      <c r="BW23" s="180">
        <v>44593</v>
      </c>
      <c r="BX23" s="180">
        <v>44621</v>
      </c>
      <c r="BY23" s="180">
        <v>44652</v>
      </c>
      <c r="BZ23" s="180">
        <v>44682</v>
      </c>
      <c r="CA23" s="180">
        <v>44713</v>
      </c>
      <c r="CB23" s="180">
        <v>44743</v>
      </c>
      <c r="CC23" s="180">
        <v>44774</v>
      </c>
      <c r="CD23" s="180">
        <v>44805</v>
      </c>
      <c r="CE23" s="181">
        <v>44835</v>
      </c>
      <c r="CF23" s="5" t="s">
        <v>1</v>
      </c>
      <c r="CG23" s="5"/>
      <c r="CH23" s="5" t="s">
        <v>28</v>
      </c>
      <c r="CI23" s="5"/>
      <c r="CL23" s="107" t="s">
        <v>29</v>
      </c>
    </row>
    <row r="24" spans="1:178" s="8" customFormat="1" x14ac:dyDescent="0.35">
      <c r="A24" s="136" t="s">
        <v>8</v>
      </c>
      <c r="B24" s="137"/>
      <c r="C24" s="137"/>
      <c r="D24" s="137">
        <v>489577.71</v>
      </c>
      <c r="E24" s="137">
        <v>596039.34</v>
      </c>
      <c r="F24" s="137">
        <v>1517252.46</v>
      </c>
      <c r="G24" s="137">
        <v>1813501.32</v>
      </c>
      <c r="H24" s="137">
        <v>2186924.08</v>
      </c>
      <c r="I24" s="137">
        <v>3901790.85</v>
      </c>
      <c r="J24" s="137">
        <v>2101305.48</v>
      </c>
      <c r="K24" s="137">
        <v>3473901.82</v>
      </c>
      <c r="L24" s="137">
        <v>3971572.65</v>
      </c>
      <c r="M24" s="137">
        <v>3484429.82</v>
      </c>
      <c r="N24" s="137">
        <v>3674638.82</v>
      </c>
      <c r="O24" s="137">
        <v>4414025.79</v>
      </c>
      <c r="P24" s="137">
        <v>2991594.54</v>
      </c>
      <c r="Q24" s="137">
        <v>2590304.3199999998</v>
      </c>
      <c r="R24" s="137">
        <v>4657810.8899999997</v>
      </c>
      <c r="S24" s="137">
        <v>4977110.7899999982</v>
      </c>
      <c r="T24" s="137">
        <v>3348927.8400000003</v>
      </c>
      <c r="U24" s="137">
        <v>5546241.8499999996</v>
      </c>
      <c r="V24" s="137">
        <v>4343353.6899999995</v>
      </c>
      <c r="W24" s="137">
        <v>4663448.7899999991</v>
      </c>
      <c r="X24" s="137">
        <v>3579807.37</v>
      </c>
      <c r="Y24" s="137">
        <v>5420569.8299999982</v>
      </c>
      <c r="Z24" s="137">
        <v>3574752.5799999991</v>
      </c>
      <c r="AA24" s="137">
        <v>3331489.5699999994</v>
      </c>
      <c r="AB24" s="137">
        <v>4263249.9299999988</v>
      </c>
      <c r="AC24" s="137">
        <v>4115174.5300000017</v>
      </c>
      <c r="AD24" s="137">
        <v>4740998.6900000004</v>
      </c>
      <c r="AE24" s="137">
        <v>5145804.7499999991</v>
      </c>
      <c r="AF24" s="137">
        <v>6107814.71</v>
      </c>
      <c r="AG24" s="137">
        <v>6553231.54</v>
      </c>
      <c r="AH24" s="137">
        <v>5114734.95</v>
      </c>
      <c r="AI24" s="137">
        <v>4801059.09</v>
      </c>
      <c r="AJ24" s="137">
        <v>6475373.9700000007</v>
      </c>
      <c r="AK24" s="137">
        <v>8029360.29</v>
      </c>
      <c r="AL24" s="137">
        <v>1571431.2300000002</v>
      </c>
      <c r="AM24" s="137">
        <v>9564900.9000000004</v>
      </c>
      <c r="AN24" s="137">
        <v>7004423.3000000007</v>
      </c>
      <c r="AO24" s="137">
        <v>197376.2899999998</v>
      </c>
      <c r="AP24" s="137">
        <v>257011.13999999996</v>
      </c>
      <c r="AQ24" s="137">
        <v>211431.85000000024</v>
      </c>
      <c r="AR24" s="137">
        <v>1180808.6699999997</v>
      </c>
      <c r="AS24" s="137">
        <v>-1350523.8200000005</v>
      </c>
      <c r="AT24" s="137">
        <v>85629.37000000001</v>
      </c>
      <c r="AU24" s="137">
        <v>459064.35000000003</v>
      </c>
      <c r="AV24" s="137">
        <v>41006.47</v>
      </c>
      <c r="AW24" s="132">
        <v>159031.65</v>
      </c>
      <c r="AX24" s="132">
        <v>83120.979999999952</v>
      </c>
      <c r="AY24" s="132">
        <v>139855.28</v>
      </c>
      <c r="AZ24" s="132">
        <v>209941.13000000003</v>
      </c>
      <c r="BA24" s="132">
        <v>-1300.0800000000563</v>
      </c>
      <c r="BB24" s="132">
        <v>14255.75</v>
      </c>
      <c r="BC24" s="132">
        <v>253360.02999999997</v>
      </c>
      <c r="BD24" s="132">
        <v>60801.639999999985</v>
      </c>
      <c r="BE24" s="132">
        <v>700403.20000000019</v>
      </c>
      <c r="BF24" s="132">
        <v>126526.49999999997</v>
      </c>
      <c r="BG24" s="133">
        <v>21848.7</v>
      </c>
      <c r="BH24" s="132">
        <v>5996.8600000000006</v>
      </c>
      <c r="BI24" s="132">
        <v>-279762.15999999992</v>
      </c>
      <c r="BJ24" s="133">
        <v>95606.290000000008</v>
      </c>
      <c r="BK24" s="132">
        <v>153442.74</v>
      </c>
      <c r="BL24" s="132">
        <v>225.280000000005</v>
      </c>
      <c r="BM24" s="132">
        <v>99299.199999999997</v>
      </c>
      <c r="BN24" s="132">
        <v>19536.79</v>
      </c>
      <c r="BO24" s="132">
        <v>3441.95</v>
      </c>
      <c r="BP24" s="132">
        <v>-107676.22</v>
      </c>
      <c r="BQ24" s="132">
        <v>405</v>
      </c>
      <c r="BR24" s="132">
        <v>0</v>
      </c>
      <c r="BS24" s="133">
        <v>0</v>
      </c>
      <c r="BT24" s="132">
        <v>73760.72</v>
      </c>
      <c r="BU24" s="132">
        <v>0</v>
      </c>
      <c r="BV24" s="132">
        <v>-96364.57</v>
      </c>
      <c r="BW24" s="139"/>
      <c r="BX24" s="138"/>
      <c r="BY24" s="138"/>
      <c r="BZ24" s="138"/>
      <c r="CA24" s="138"/>
      <c r="CB24" s="138"/>
      <c r="CC24" s="138"/>
      <c r="CD24" s="138"/>
      <c r="CE24" s="172"/>
      <c r="CF24" s="100">
        <f>SUM(B24:CE24)</f>
        <v>156955491.05999988</v>
      </c>
      <c r="CG24" s="32"/>
      <c r="CH24" s="32" t="s">
        <v>32</v>
      </c>
      <c r="CI24" s="32">
        <v>156955491.05999988</v>
      </c>
      <c r="CJ24" s="33"/>
      <c r="CK24" s="33"/>
      <c r="CL24" s="258" t="s">
        <v>49</v>
      </c>
    </row>
    <row r="25" spans="1:178" s="8" customFormat="1" x14ac:dyDescent="0.35">
      <c r="A25" s="140" t="s">
        <v>4</v>
      </c>
      <c r="B25" s="124"/>
      <c r="C25" s="124"/>
      <c r="D25" s="141">
        <v>92701.599999999991</v>
      </c>
      <c r="E25" s="141">
        <v>470887.92</v>
      </c>
      <c r="F25" s="141">
        <v>1113267.27</v>
      </c>
      <c r="G25" s="141">
        <v>1040037.3</v>
      </c>
      <c r="H25" s="141">
        <v>1509771.61</v>
      </c>
      <c r="I25" s="141">
        <v>2518235.16</v>
      </c>
      <c r="J25" s="141">
        <v>1528668.86</v>
      </c>
      <c r="K25" s="141">
        <v>1905356.7499999995</v>
      </c>
      <c r="L25" s="141">
        <v>2048839.7199999997</v>
      </c>
      <c r="M25" s="141">
        <v>1913931.6199999999</v>
      </c>
      <c r="N25" s="141">
        <v>1690080.7899999998</v>
      </c>
      <c r="O25" s="141">
        <v>1877206.5299999996</v>
      </c>
      <c r="P25" s="141">
        <v>1484918.0200000003</v>
      </c>
      <c r="Q25" s="141">
        <v>630134.0399999998</v>
      </c>
      <c r="R25" s="141">
        <v>2225868.14</v>
      </c>
      <c r="S25" s="141">
        <v>2452376.73</v>
      </c>
      <c r="T25" s="141">
        <v>1476113.1700000004</v>
      </c>
      <c r="U25" s="141">
        <v>2335443.9099999992</v>
      </c>
      <c r="V25" s="141">
        <v>1946348.16</v>
      </c>
      <c r="W25" s="141">
        <v>1758048.5299999998</v>
      </c>
      <c r="X25" s="141">
        <v>1416376.8500000003</v>
      </c>
      <c r="Y25" s="141">
        <v>1873803.07</v>
      </c>
      <c r="Z25" s="141">
        <v>1221681.9000000001</v>
      </c>
      <c r="AA25" s="141">
        <v>926005.15</v>
      </c>
      <c r="AB25" s="141">
        <v>823725.78</v>
      </c>
      <c r="AC25" s="141">
        <v>1315275.56</v>
      </c>
      <c r="AD25" s="141">
        <v>1141924.2299999997</v>
      </c>
      <c r="AE25" s="141">
        <v>1767113.3499999999</v>
      </c>
      <c r="AF25" s="141">
        <v>1901977.86</v>
      </c>
      <c r="AG25" s="141">
        <v>1657059.6099999999</v>
      </c>
      <c r="AH25" s="141">
        <v>1351059.9899999998</v>
      </c>
      <c r="AI25" s="141">
        <v>1233979.6000000003</v>
      </c>
      <c r="AJ25" s="141">
        <v>1667555.6699999997</v>
      </c>
      <c r="AK25" s="141">
        <v>1766965.46</v>
      </c>
      <c r="AL25" s="141">
        <v>-77450.659999999873</v>
      </c>
      <c r="AM25" s="141">
        <v>1967957.46</v>
      </c>
      <c r="AN25" s="141">
        <v>1764533.03</v>
      </c>
      <c r="AO25" s="141">
        <v>-67760.23000000001</v>
      </c>
      <c r="AP25" s="141">
        <v>41885.950000000012</v>
      </c>
      <c r="AQ25" s="141">
        <v>67376.939999999988</v>
      </c>
      <c r="AR25" s="141">
        <v>1263726.94</v>
      </c>
      <c r="AS25" s="141">
        <v>-1284367.2999999998</v>
      </c>
      <c r="AT25" s="141">
        <v>8491.18</v>
      </c>
      <c r="AU25" s="141">
        <v>14637.199999999997</v>
      </c>
      <c r="AV25" s="141">
        <v>-4330.6399999999994</v>
      </c>
      <c r="AW25" s="142">
        <v>0</v>
      </c>
      <c r="AX25" s="142">
        <v>0</v>
      </c>
      <c r="AY25" s="142">
        <v>0</v>
      </c>
      <c r="AZ25" s="142">
        <v>0</v>
      </c>
      <c r="BA25" s="142">
        <v>0</v>
      </c>
      <c r="BB25" s="142">
        <v>0</v>
      </c>
      <c r="BC25" s="142">
        <v>0</v>
      </c>
      <c r="BD25" s="142">
        <v>0</v>
      </c>
      <c r="BE25" s="142">
        <v>0</v>
      </c>
      <c r="BF25" s="142">
        <v>0</v>
      </c>
      <c r="BG25" s="174">
        <v>0</v>
      </c>
      <c r="BH25" s="175">
        <v>0</v>
      </c>
      <c r="BI25" s="175">
        <v>0</v>
      </c>
      <c r="BJ25" s="175">
        <v>0</v>
      </c>
      <c r="BK25" s="175">
        <v>0</v>
      </c>
      <c r="BL25" s="175">
        <v>0</v>
      </c>
      <c r="BM25" s="175">
        <v>0</v>
      </c>
      <c r="BN25" s="175">
        <v>0</v>
      </c>
      <c r="BO25" s="175">
        <v>0</v>
      </c>
      <c r="BP25" s="175">
        <v>0</v>
      </c>
      <c r="BQ25" s="175">
        <v>0</v>
      </c>
      <c r="BR25" s="175">
        <v>0</v>
      </c>
      <c r="BS25" s="191">
        <v>0</v>
      </c>
      <c r="BT25" s="142">
        <v>0</v>
      </c>
      <c r="BU25" s="142">
        <v>0</v>
      </c>
      <c r="BV25" s="142">
        <v>0</v>
      </c>
      <c r="BW25" s="173"/>
      <c r="BX25" s="142"/>
      <c r="BY25" s="142"/>
      <c r="BZ25" s="142"/>
      <c r="CA25" s="142"/>
      <c r="CB25" s="142"/>
      <c r="CC25" s="142"/>
      <c r="CD25" s="142"/>
      <c r="CE25" s="193"/>
      <c r="CF25" s="32"/>
      <c r="CG25" s="32"/>
      <c r="CH25" s="32" t="s">
        <v>18</v>
      </c>
      <c r="CI25" s="32">
        <f>CI24-CF24</f>
        <v>0</v>
      </c>
      <c r="CJ25" s="33"/>
      <c r="CK25" s="33"/>
      <c r="CL25" s="258"/>
      <c r="CM25" s="33"/>
      <c r="CN25" s="33"/>
      <c r="CO25" s="33"/>
      <c r="CP25" s="33"/>
    </row>
    <row r="26" spans="1:178" s="8" customFormat="1" x14ac:dyDescent="0.35">
      <c r="A26" s="140" t="s">
        <v>5</v>
      </c>
      <c r="B26" s="124"/>
      <c r="C26" s="124"/>
      <c r="D26" s="141">
        <v>360011.71</v>
      </c>
      <c r="E26" s="141">
        <v>100283.16999999998</v>
      </c>
      <c r="F26" s="141">
        <v>276551.9800000001</v>
      </c>
      <c r="G26" s="141">
        <v>605722.86999999988</v>
      </c>
      <c r="H26" s="141">
        <v>470055.31000000006</v>
      </c>
      <c r="I26" s="141">
        <v>1007513.7200000001</v>
      </c>
      <c r="J26" s="141">
        <v>231513.24000000014</v>
      </c>
      <c r="K26" s="141">
        <v>1466502.5299999996</v>
      </c>
      <c r="L26" s="141">
        <v>1729424.32</v>
      </c>
      <c r="M26" s="141">
        <v>1390087.0999999996</v>
      </c>
      <c r="N26" s="141">
        <v>1606995.7799999998</v>
      </c>
      <c r="O26" s="141">
        <v>2206926.4299999997</v>
      </c>
      <c r="P26" s="141">
        <v>1309598.0999999999</v>
      </c>
      <c r="Q26" s="141">
        <v>1857370.0300000003</v>
      </c>
      <c r="R26" s="141">
        <v>2223361.83</v>
      </c>
      <c r="S26" s="141">
        <v>2459399.94</v>
      </c>
      <c r="T26" s="141">
        <v>1721311.8300000003</v>
      </c>
      <c r="U26" s="141">
        <v>2712665.1800000006</v>
      </c>
      <c r="V26" s="141">
        <v>2376750.88</v>
      </c>
      <c r="W26" s="141">
        <v>2789157.6200000006</v>
      </c>
      <c r="X26" s="141">
        <v>2040899.3699999994</v>
      </c>
      <c r="Y26" s="141">
        <v>3328148.1599999983</v>
      </c>
      <c r="Z26" s="141">
        <v>1987894.0700000003</v>
      </c>
      <c r="AA26" s="141">
        <v>2078701.0700000003</v>
      </c>
      <c r="AB26" s="141">
        <v>2874985.1599999997</v>
      </c>
      <c r="AC26" s="141">
        <v>2698819.3800000004</v>
      </c>
      <c r="AD26" s="141">
        <v>3447134.8899999997</v>
      </c>
      <c r="AE26" s="141">
        <v>3016507.95</v>
      </c>
      <c r="AF26" s="141">
        <v>3772457.8599999994</v>
      </c>
      <c r="AG26" s="141">
        <v>4259389.8199999994</v>
      </c>
      <c r="AH26" s="141">
        <v>3623834.3400000003</v>
      </c>
      <c r="AI26" s="141">
        <v>3048734.0299999993</v>
      </c>
      <c r="AJ26" s="141">
        <v>4491895.66</v>
      </c>
      <c r="AK26" s="141">
        <v>5126185.09</v>
      </c>
      <c r="AL26" s="141">
        <v>2075568.73</v>
      </c>
      <c r="AM26" s="141">
        <v>6137174.9799999986</v>
      </c>
      <c r="AN26" s="141">
        <v>5187148.8900000015</v>
      </c>
      <c r="AO26" s="141">
        <v>100360.08000000002</v>
      </c>
      <c r="AP26" s="141">
        <v>258685.6999999999</v>
      </c>
      <c r="AQ26" s="141">
        <v>153747.82000000007</v>
      </c>
      <c r="AR26" s="141">
        <v>333621.8</v>
      </c>
      <c r="AS26" s="141">
        <v>121918.41999999993</v>
      </c>
      <c r="AT26" s="141">
        <v>45149.19</v>
      </c>
      <c r="AU26" s="141">
        <v>443746.65</v>
      </c>
      <c r="AV26" s="141">
        <v>36972.110000000008</v>
      </c>
      <c r="AW26" s="141">
        <v>155446.65000000002</v>
      </c>
      <c r="AX26" s="141">
        <v>179485.54999999996</v>
      </c>
      <c r="AY26" s="141">
        <v>35205.71</v>
      </c>
      <c r="AZ26" s="141">
        <v>202516.13000000003</v>
      </c>
      <c r="BA26" s="141">
        <v>2374.9200000000019</v>
      </c>
      <c r="BB26" s="141">
        <v>5953.75</v>
      </c>
      <c r="BC26" s="141">
        <v>249425.03</v>
      </c>
      <c r="BD26" s="141">
        <v>56635.89</v>
      </c>
      <c r="BE26" s="141">
        <v>700318.20000000019</v>
      </c>
      <c r="BF26" s="141">
        <v>126526.49999999997</v>
      </c>
      <c r="BG26" s="148">
        <v>21848.7</v>
      </c>
      <c r="BH26" s="178">
        <v>5996.8599999999988</v>
      </c>
      <c r="BI26" s="178">
        <v>-279762.15999999992</v>
      </c>
      <c r="BJ26" s="178">
        <v>95606.29</v>
      </c>
      <c r="BK26" s="178">
        <v>153442.74</v>
      </c>
      <c r="BL26" s="178">
        <v>225.28000000000486</v>
      </c>
      <c r="BM26" s="178">
        <v>99299.199999999997</v>
      </c>
      <c r="BN26" s="178">
        <v>19536.79</v>
      </c>
      <c r="BO26" s="178">
        <v>3441.95</v>
      </c>
      <c r="BP26" s="178">
        <v>-107676.22</v>
      </c>
      <c r="BQ26" s="178">
        <v>405</v>
      </c>
      <c r="BR26" s="178">
        <v>0</v>
      </c>
      <c r="BS26" s="192">
        <v>0</v>
      </c>
      <c r="BT26" s="141">
        <v>-22603.85</v>
      </c>
      <c r="BU26" s="141">
        <v>0</v>
      </c>
      <c r="BV26" s="141">
        <v>0</v>
      </c>
      <c r="BW26" s="144"/>
      <c r="BX26" s="143"/>
      <c r="BY26" s="143"/>
      <c r="BZ26" s="143"/>
      <c r="CA26" s="143"/>
      <c r="CB26" s="143"/>
      <c r="CC26" s="143"/>
      <c r="CD26" s="143"/>
      <c r="CE26" s="146"/>
      <c r="CF26" s="7"/>
      <c r="CG26" s="7"/>
      <c r="CH26" s="7"/>
      <c r="CI26" s="7"/>
      <c r="CL26"/>
    </row>
    <row r="27" spans="1:178" s="8" customFormat="1" x14ac:dyDescent="0.35">
      <c r="A27" s="140" t="s">
        <v>6</v>
      </c>
      <c r="B27" s="124"/>
      <c r="C27" s="124"/>
      <c r="D27" s="141">
        <v>23175.4</v>
      </c>
      <c r="E27" s="141">
        <v>20000</v>
      </c>
      <c r="F27" s="141">
        <v>110941.65</v>
      </c>
      <c r="G27" s="141">
        <v>105942.24</v>
      </c>
      <c r="H27" s="141">
        <v>77203.420000000013</v>
      </c>
      <c r="I27" s="141">
        <v>288148.55000000005</v>
      </c>
      <c r="J27" s="141">
        <v>98245.299999999959</v>
      </c>
      <c r="K27" s="141">
        <v>-20629.98</v>
      </c>
      <c r="L27" s="141">
        <v>171715.16999999998</v>
      </c>
      <c r="M27" s="141">
        <v>163978.36000000002</v>
      </c>
      <c r="N27" s="141">
        <v>143965.97</v>
      </c>
      <c r="O27" s="141">
        <v>286356.54000000004</v>
      </c>
      <c r="P27" s="141">
        <v>138885.66000000003</v>
      </c>
      <c r="Q27" s="141">
        <v>90873.950000000012</v>
      </c>
      <c r="R27" s="141">
        <v>191206.36999999997</v>
      </c>
      <c r="S27" s="141">
        <v>41515.079999999994</v>
      </c>
      <c r="T27" s="141">
        <v>48458.150000000016</v>
      </c>
      <c r="U27" s="141">
        <v>479199.2</v>
      </c>
      <c r="V27" s="141">
        <v>6987.9800000000068</v>
      </c>
      <c r="W27" s="141">
        <v>103923.13000000002</v>
      </c>
      <c r="X27" s="141">
        <v>269601.89999999991</v>
      </c>
      <c r="Y27" s="141">
        <v>210081.5</v>
      </c>
      <c r="Z27" s="141">
        <v>313977.92000000004</v>
      </c>
      <c r="AA27" s="141">
        <v>298781.86000000004</v>
      </c>
      <c r="AB27" s="141">
        <v>550355.34</v>
      </c>
      <c r="AC27" s="141">
        <v>72977.829999999944</v>
      </c>
      <c r="AD27" s="141">
        <v>125071.93000000001</v>
      </c>
      <c r="AE27" s="141">
        <v>325353.09000000008</v>
      </c>
      <c r="AF27" s="141">
        <v>396987.47</v>
      </c>
      <c r="AG27" s="141">
        <v>592843.31000000006</v>
      </c>
      <c r="AH27" s="141">
        <v>87444.36000000003</v>
      </c>
      <c r="AI27" s="141">
        <v>499086.59</v>
      </c>
      <c r="AJ27" s="141">
        <v>314115.15999999997</v>
      </c>
      <c r="AK27" s="141">
        <v>1125001.46</v>
      </c>
      <c r="AL27" s="141">
        <v>-438961.34</v>
      </c>
      <c r="AM27" s="141">
        <v>1459300.4599999997</v>
      </c>
      <c r="AN27" s="141">
        <v>49141.380000000128</v>
      </c>
      <c r="AO27" s="141">
        <v>156024.19000000003</v>
      </c>
      <c r="AP27" s="141">
        <v>-38111.009999999995</v>
      </c>
      <c r="AQ27" s="141">
        <v>-0.91</v>
      </c>
      <c r="AR27" s="141">
        <v>-416530.07000000007</v>
      </c>
      <c r="AS27" s="141">
        <v>-195801.87</v>
      </c>
      <c r="AT27" s="141">
        <v>0</v>
      </c>
      <c r="AU27" s="141">
        <v>0</v>
      </c>
      <c r="AV27" s="141">
        <v>0</v>
      </c>
      <c r="AW27" s="141">
        <v>0</v>
      </c>
      <c r="AX27" s="141">
        <v>-96364.57</v>
      </c>
      <c r="AY27" s="141">
        <v>96364.57</v>
      </c>
      <c r="AZ27" s="143">
        <v>0</v>
      </c>
      <c r="BA27" s="143">
        <v>0</v>
      </c>
      <c r="BB27" s="143">
        <v>0</v>
      </c>
      <c r="BC27" s="143">
        <v>0</v>
      </c>
      <c r="BD27" s="143">
        <v>0</v>
      </c>
      <c r="BE27" s="143">
        <v>0</v>
      </c>
      <c r="BF27" s="143">
        <v>0</v>
      </c>
      <c r="BG27" s="145">
        <v>0</v>
      </c>
      <c r="BH27" s="175">
        <v>0</v>
      </c>
      <c r="BI27" s="175">
        <v>0</v>
      </c>
      <c r="BJ27" s="175">
        <v>0</v>
      </c>
      <c r="BK27" s="175">
        <v>0</v>
      </c>
      <c r="BL27" s="175">
        <v>0</v>
      </c>
      <c r="BM27" s="175">
        <v>0</v>
      </c>
      <c r="BN27" s="175">
        <v>0</v>
      </c>
      <c r="BO27" s="175">
        <v>0</v>
      </c>
      <c r="BP27" s="175">
        <v>0</v>
      </c>
      <c r="BQ27" s="175">
        <v>0</v>
      </c>
      <c r="BR27" s="175">
        <v>0</v>
      </c>
      <c r="BS27" s="191">
        <v>0</v>
      </c>
      <c r="BT27" s="143">
        <v>96364.57</v>
      </c>
      <c r="BU27" s="143">
        <v>0</v>
      </c>
      <c r="BV27" s="143">
        <v>-96364.57</v>
      </c>
      <c r="BW27" s="144"/>
      <c r="BX27" s="143"/>
      <c r="BY27" s="143"/>
      <c r="BZ27" s="143"/>
      <c r="CA27" s="143"/>
      <c r="CB27" s="143"/>
      <c r="CC27" s="143"/>
      <c r="CD27" s="143"/>
      <c r="CE27" s="146"/>
      <c r="CF27" s="7"/>
      <c r="CG27" s="7"/>
      <c r="CH27" s="7"/>
      <c r="CI27" s="7"/>
    </row>
    <row r="28" spans="1:178" s="8" customFormat="1" x14ac:dyDescent="0.35">
      <c r="A28" s="140" t="s">
        <v>7</v>
      </c>
      <c r="B28" s="124"/>
      <c r="C28" s="124"/>
      <c r="D28" s="141">
        <v>13689</v>
      </c>
      <c r="E28" s="141">
        <v>4868.25</v>
      </c>
      <c r="F28" s="141">
        <v>16491.560000000001</v>
      </c>
      <c r="G28" s="141">
        <v>61798.91</v>
      </c>
      <c r="H28" s="141">
        <v>129893.73999999999</v>
      </c>
      <c r="I28" s="141">
        <v>87893.42</v>
      </c>
      <c r="J28" s="141">
        <v>242878.07999999999</v>
      </c>
      <c r="K28" s="141">
        <v>122671.65000000001</v>
      </c>
      <c r="L28" s="141">
        <v>21593.439999999999</v>
      </c>
      <c r="M28" s="141">
        <v>16432.740000000002</v>
      </c>
      <c r="N28" s="141">
        <v>233596.28</v>
      </c>
      <c r="O28" s="141">
        <v>43536.29</v>
      </c>
      <c r="P28" s="141">
        <v>58192.759999999995</v>
      </c>
      <c r="Q28" s="141">
        <v>11926.299999999645</v>
      </c>
      <c r="R28" s="141">
        <v>17374.55</v>
      </c>
      <c r="S28" s="141">
        <v>23819.040000000001</v>
      </c>
      <c r="T28" s="141">
        <v>103044.69</v>
      </c>
      <c r="U28" s="141">
        <v>18933.559999998022</v>
      </c>
      <c r="V28" s="141">
        <v>13266.67</v>
      </c>
      <c r="W28" s="141">
        <v>12319.509999999998</v>
      </c>
      <c r="X28" s="141">
        <v>-147070.75</v>
      </c>
      <c r="Y28" s="141">
        <v>8537.0999999999985</v>
      </c>
      <c r="Z28" s="141">
        <v>51198.689999999995</v>
      </c>
      <c r="AA28" s="141">
        <v>28001.489999999994</v>
      </c>
      <c r="AB28" s="141">
        <v>14183.65</v>
      </c>
      <c r="AC28" s="141">
        <v>28101.759999999998</v>
      </c>
      <c r="AD28" s="141">
        <v>26867.64</v>
      </c>
      <c r="AE28" s="141">
        <v>36830.36</v>
      </c>
      <c r="AF28" s="141">
        <v>36391.520000000004</v>
      </c>
      <c r="AG28" s="141">
        <v>43938.8</v>
      </c>
      <c r="AH28" s="141">
        <v>52396.26</v>
      </c>
      <c r="AI28" s="141">
        <v>19258.870000000003</v>
      </c>
      <c r="AJ28" s="141">
        <v>1807.48</v>
      </c>
      <c r="AK28" s="141">
        <v>11208.28</v>
      </c>
      <c r="AL28" s="141">
        <v>12274.5</v>
      </c>
      <c r="AM28" s="141">
        <v>468</v>
      </c>
      <c r="AN28" s="141">
        <v>3600</v>
      </c>
      <c r="AO28" s="141">
        <v>8752.25</v>
      </c>
      <c r="AP28" s="141">
        <v>-5449.4999999999127</v>
      </c>
      <c r="AQ28" s="141">
        <v>-9691.9999999998254</v>
      </c>
      <c r="AR28" s="141">
        <v>-10</v>
      </c>
      <c r="AS28" s="141">
        <v>7726.93</v>
      </c>
      <c r="AT28" s="141">
        <v>31989</v>
      </c>
      <c r="AU28" s="141">
        <v>680.5</v>
      </c>
      <c r="AV28" s="141">
        <v>8365</v>
      </c>
      <c r="AW28" s="141">
        <v>3585</v>
      </c>
      <c r="AX28" s="141">
        <v>0</v>
      </c>
      <c r="AY28" s="141">
        <v>8285</v>
      </c>
      <c r="AZ28" s="141">
        <v>7425</v>
      </c>
      <c r="BA28" s="141">
        <v>-3675</v>
      </c>
      <c r="BB28" s="141">
        <v>8302</v>
      </c>
      <c r="BC28" s="141">
        <v>3935</v>
      </c>
      <c r="BD28" s="141">
        <v>4165.75</v>
      </c>
      <c r="BE28" s="141">
        <v>85</v>
      </c>
      <c r="BF28" s="141">
        <v>0</v>
      </c>
      <c r="BG28" s="148">
        <v>0</v>
      </c>
      <c r="BH28" s="178">
        <v>0</v>
      </c>
      <c r="BI28" s="178">
        <v>0</v>
      </c>
      <c r="BJ28" s="178">
        <v>0</v>
      </c>
      <c r="BK28" s="178">
        <v>0</v>
      </c>
      <c r="BL28" s="178">
        <v>0</v>
      </c>
      <c r="BM28" s="178">
        <v>0</v>
      </c>
      <c r="BN28" s="178">
        <v>0</v>
      </c>
      <c r="BO28" s="178">
        <v>0</v>
      </c>
      <c r="BP28" s="178">
        <v>0</v>
      </c>
      <c r="BQ28" s="178">
        <v>0</v>
      </c>
      <c r="BR28" s="178">
        <v>0</v>
      </c>
      <c r="BS28" s="192">
        <v>0</v>
      </c>
      <c r="BT28" s="141">
        <v>0</v>
      </c>
      <c r="BU28" s="141">
        <v>0</v>
      </c>
      <c r="BV28" s="141">
        <v>0</v>
      </c>
      <c r="BW28" s="144"/>
      <c r="BX28" s="143"/>
      <c r="BY28" s="143"/>
      <c r="BZ28" s="143"/>
      <c r="CA28" s="143"/>
      <c r="CB28" s="143"/>
      <c r="CC28" s="143"/>
      <c r="CD28" s="143"/>
      <c r="CE28" s="146"/>
      <c r="CF28" s="7"/>
      <c r="CG28" s="7"/>
      <c r="CH28" s="7"/>
      <c r="CI28" s="7"/>
    </row>
    <row r="29" spans="1:178" s="8" customFormat="1" ht="15" thickBot="1" x14ac:dyDescent="0.4">
      <c r="A29" s="28"/>
      <c r="B29" s="29"/>
      <c r="C29" s="29"/>
      <c r="D29" s="29">
        <f>D24-SUM(D25:D28)</f>
        <v>0</v>
      </c>
      <c r="E29" s="29">
        <f t="shared" ref="E29:BG29" si="4">E24-SUM(E25:E28)</f>
        <v>0</v>
      </c>
      <c r="F29" s="29">
        <f t="shared" si="4"/>
        <v>0</v>
      </c>
      <c r="G29" s="29">
        <f t="shared" si="4"/>
        <v>0</v>
      </c>
      <c r="H29" s="29">
        <f t="shared" si="4"/>
        <v>0</v>
      </c>
      <c r="I29" s="29">
        <f t="shared" si="4"/>
        <v>0</v>
      </c>
      <c r="J29" s="29">
        <f t="shared" si="4"/>
        <v>0</v>
      </c>
      <c r="K29" s="47" t="s">
        <v>27</v>
      </c>
      <c r="L29" s="29">
        <f t="shared" si="4"/>
        <v>0</v>
      </c>
      <c r="M29" s="29">
        <f t="shared" si="4"/>
        <v>0</v>
      </c>
      <c r="N29" s="29">
        <f t="shared" si="4"/>
        <v>0</v>
      </c>
      <c r="O29" s="29">
        <f t="shared" si="4"/>
        <v>0</v>
      </c>
      <c r="P29" s="29">
        <f t="shared" si="4"/>
        <v>0</v>
      </c>
      <c r="Q29" s="29">
        <f t="shared" si="4"/>
        <v>0</v>
      </c>
      <c r="R29" s="29">
        <f t="shared" si="4"/>
        <v>0</v>
      </c>
      <c r="S29" s="29">
        <f t="shared" si="4"/>
        <v>0</v>
      </c>
      <c r="T29" s="29">
        <f t="shared" si="4"/>
        <v>0</v>
      </c>
      <c r="U29" s="29">
        <f t="shared" si="4"/>
        <v>0</v>
      </c>
      <c r="V29" s="29">
        <f t="shared" si="4"/>
        <v>0</v>
      </c>
      <c r="W29" s="29">
        <f t="shared" si="4"/>
        <v>0</v>
      </c>
      <c r="X29" s="29">
        <f t="shared" si="4"/>
        <v>0</v>
      </c>
      <c r="Y29" s="29">
        <f t="shared" si="4"/>
        <v>0</v>
      </c>
      <c r="Z29" s="29">
        <f t="shared" si="4"/>
        <v>0</v>
      </c>
      <c r="AA29" s="29">
        <f t="shared" si="4"/>
        <v>0</v>
      </c>
      <c r="AB29" s="29">
        <f t="shared" si="4"/>
        <v>0</v>
      </c>
      <c r="AC29" s="29">
        <f t="shared" si="4"/>
        <v>0</v>
      </c>
      <c r="AD29" s="29">
        <f t="shared" si="4"/>
        <v>0</v>
      </c>
      <c r="AE29" s="29">
        <f t="shared" si="4"/>
        <v>0</v>
      </c>
      <c r="AF29" s="29">
        <f t="shared" si="4"/>
        <v>0</v>
      </c>
      <c r="AG29" s="29">
        <f t="shared" si="4"/>
        <v>0</v>
      </c>
      <c r="AH29" s="29">
        <f t="shared" si="4"/>
        <v>0</v>
      </c>
      <c r="AI29" s="29">
        <f t="shared" si="4"/>
        <v>0</v>
      </c>
      <c r="AJ29" s="29">
        <f t="shared" si="4"/>
        <v>0</v>
      </c>
      <c r="AK29" s="29">
        <f t="shared" si="4"/>
        <v>0</v>
      </c>
      <c r="AL29" s="29">
        <f t="shared" si="4"/>
        <v>0</v>
      </c>
      <c r="AM29" s="29">
        <f t="shared" si="4"/>
        <v>0</v>
      </c>
      <c r="AN29" s="29">
        <f t="shared" si="4"/>
        <v>0</v>
      </c>
      <c r="AO29" s="29">
        <f t="shared" si="4"/>
        <v>-2.3283064365386963E-10</v>
      </c>
      <c r="AP29" s="29">
        <f t="shared" si="4"/>
        <v>0</v>
      </c>
      <c r="AQ29" s="29">
        <f t="shared" si="4"/>
        <v>0</v>
      </c>
      <c r="AR29" s="29">
        <f t="shared" si="4"/>
        <v>0</v>
      </c>
      <c r="AS29" s="29">
        <f t="shared" si="4"/>
        <v>0</v>
      </c>
      <c r="AT29" s="29">
        <f t="shared" si="4"/>
        <v>0</v>
      </c>
      <c r="AU29" s="29">
        <f t="shared" si="4"/>
        <v>0</v>
      </c>
      <c r="AV29" s="29">
        <f t="shared" si="4"/>
        <v>0</v>
      </c>
      <c r="AW29" s="29">
        <f t="shared" si="4"/>
        <v>0</v>
      </c>
      <c r="AX29" s="29">
        <f t="shared" si="4"/>
        <v>0</v>
      </c>
      <c r="AY29" s="29">
        <f t="shared" si="4"/>
        <v>0</v>
      </c>
      <c r="AZ29" s="29">
        <f t="shared" si="4"/>
        <v>0</v>
      </c>
      <c r="BA29" s="29">
        <f t="shared" si="4"/>
        <v>-5.8207660913467407E-11</v>
      </c>
      <c r="BB29" s="29">
        <f t="shared" si="4"/>
        <v>0</v>
      </c>
      <c r="BC29" s="29">
        <f t="shared" si="4"/>
        <v>0</v>
      </c>
      <c r="BD29" s="29">
        <f t="shared" si="4"/>
        <v>0</v>
      </c>
      <c r="BE29" s="29">
        <f t="shared" si="4"/>
        <v>0</v>
      </c>
      <c r="BF29" s="29">
        <f t="shared" si="4"/>
        <v>0</v>
      </c>
      <c r="BG29" s="73">
        <f t="shared" si="4"/>
        <v>0</v>
      </c>
      <c r="BH29" s="29">
        <f t="shared" ref="BH29:BS29" si="5">BH24-SUM(BH25:BH28)</f>
        <v>0</v>
      </c>
      <c r="BI29" s="29">
        <f t="shared" si="5"/>
        <v>0</v>
      </c>
      <c r="BJ29" s="73">
        <f t="shared" si="5"/>
        <v>0</v>
      </c>
      <c r="BK29" s="73">
        <f t="shared" si="5"/>
        <v>0</v>
      </c>
      <c r="BL29" s="73">
        <f t="shared" si="5"/>
        <v>0</v>
      </c>
      <c r="BM29" s="73">
        <f t="shared" si="5"/>
        <v>0</v>
      </c>
      <c r="BN29" s="73">
        <f t="shared" si="5"/>
        <v>0</v>
      </c>
      <c r="BO29" s="73">
        <f t="shared" si="5"/>
        <v>0</v>
      </c>
      <c r="BP29" s="73">
        <f t="shared" si="5"/>
        <v>0</v>
      </c>
      <c r="BQ29" s="73">
        <f t="shared" si="5"/>
        <v>0</v>
      </c>
      <c r="BR29" s="73">
        <f t="shared" si="5"/>
        <v>0</v>
      </c>
      <c r="BS29" s="73">
        <f t="shared" si="5"/>
        <v>0</v>
      </c>
      <c r="BT29" s="29"/>
      <c r="BU29" s="29"/>
      <c r="BV29" s="29"/>
      <c r="BW29" s="30"/>
      <c r="BX29" s="29"/>
      <c r="BY29" s="29"/>
      <c r="BZ29" s="29"/>
      <c r="CA29" s="29"/>
      <c r="CB29" s="29"/>
      <c r="CC29" s="29"/>
      <c r="CD29" s="29"/>
      <c r="CE29" s="52"/>
      <c r="CF29" s="7"/>
      <c r="CG29" s="7"/>
      <c r="CH29" s="7"/>
      <c r="CI29" s="7"/>
    </row>
    <row r="30" spans="1:178" s="12" customFormat="1" x14ac:dyDescent="0.35">
      <c r="K30" s="15"/>
      <c r="V30" s="15"/>
      <c r="AG30" s="15"/>
      <c r="AR30" s="15"/>
      <c r="BD30" s="15"/>
      <c r="BH30" s="48"/>
      <c r="BI30" s="48"/>
      <c r="BJ30" s="48"/>
      <c r="BK30" s="48"/>
      <c r="BL30" s="48"/>
      <c r="BM30" s="48"/>
      <c r="BN30" s="48"/>
      <c r="BR30" s="80"/>
      <c r="BT30" s="248" t="s">
        <v>90</v>
      </c>
      <c r="BX30" s="48"/>
      <c r="BY30" s="48"/>
      <c r="BZ30" s="15"/>
      <c r="CF30" s="13"/>
      <c r="CG30" s="13"/>
    </row>
    <row r="31" spans="1:178" s="12" customFormat="1" x14ac:dyDescent="0.35">
      <c r="H31" s="35" t="s">
        <v>15</v>
      </c>
      <c r="I31" s="35"/>
      <c r="J31" s="35"/>
      <c r="BH31" s="49"/>
      <c r="BI31" s="48"/>
      <c r="BJ31" s="49"/>
      <c r="BK31" s="49"/>
      <c r="BL31" s="49"/>
      <c r="BM31" s="48"/>
      <c r="BN31" s="48"/>
      <c r="BO31" s="15"/>
      <c r="BP31" s="15"/>
      <c r="BW31" s="246" t="s">
        <v>50</v>
      </c>
      <c r="BX31" s="253"/>
      <c r="BY31" s="247"/>
      <c r="BZ31" s="247"/>
      <c r="CA31" s="15"/>
      <c r="CB31" s="15"/>
      <c r="CF31" s="185" t="s">
        <v>56</v>
      </c>
      <c r="CG31" s="13"/>
    </row>
    <row r="32" spans="1:178" s="12" customFormat="1" ht="15" thickBot="1" x14ac:dyDescent="0.4">
      <c r="BH32" s="49"/>
      <c r="BI32" s="48"/>
      <c r="BJ32" s="49"/>
      <c r="BK32" s="49"/>
      <c r="BL32" s="49"/>
      <c r="BM32" s="48"/>
      <c r="BN32" s="48"/>
      <c r="BO32" s="15"/>
      <c r="BP32" s="15"/>
      <c r="BW32" s="247"/>
      <c r="BX32" s="253"/>
      <c r="BY32" s="247"/>
      <c r="BZ32" s="247" t="s">
        <v>46</v>
      </c>
      <c r="CA32" s="15"/>
      <c r="CB32" s="15"/>
      <c r="CF32" s="13"/>
      <c r="CG32" s="13"/>
    </row>
    <row r="33" spans="1:155" ht="13.75" customHeight="1" thickBot="1" x14ac:dyDescent="0.4">
      <c r="A33" s="3" t="s">
        <v>43</v>
      </c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254" t="s">
        <v>39</v>
      </c>
      <c r="BH33" s="255"/>
      <c r="BI33" s="255"/>
      <c r="BJ33" s="255"/>
      <c r="BK33" s="256"/>
      <c r="BL33" s="154">
        <v>44256</v>
      </c>
      <c r="BM33" s="12"/>
      <c r="BN33" s="12"/>
      <c r="BO33" s="12"/>
      <c r="BP33" s="12"/>
      <c r="BQ33" s="12"/>
      <c r="BR33" s="12"/>
      <c r="BS33" s="12"/>
      <c r="BT33" s="12"/>
      <c r="BU33" s="12"/>
      <c r="BV33" s="12"/>
      <c r="BW33" s="12"/>
      <c r="BX33" s="12"/>
      <c r="BY33" s="12"/>
      <c r="BZ33" s="12"/>
      <c r="CA33" s="12"/>
      <c r="CB33" s="12"/>
      <c r="CC33" s="12"/>
      <c r="CD33" s="12"/>
      <c r="CE33" s="12"/>
      <c r="CF33" s="13"/>
      <c r="CG33" s="13"/>
      <c r="CH33" s="12"/>
      <c r="CI33" s="12"/>
      <c r="CJ33" s="12"/>
      <c r="CK33" s="12"/>
      <c r="CL33" s="12"/>
      <c r="CM33" s="12"/>
      <c r="CN33" s="12"/>
      <c r="CO33" s="12"/>
      <c r="CP33" s="12"/>
      <c r="CQ33" s="12"/>
      <c r="CR33" s="12"/>
      <c r="CS33" s="12"/>
      <c r="CT33" s="12"/>
      <c r="CU33" s="12"/>
      <c r="CV33" s="12"/>
      <c r="CW33" s="12"/>
      <c r="CX33" s="12"/>
      <c r="CY33" s="12"/>
      <c r="CZ33" s="12"/>
      <c r="DA33" s="12"/>
      <c r="DB33" s="12"/>
      <c r="DC33" s="12"/>
      <c r="DD33" s="12"/>
      <c r="DE33" s="12"/>
      <c r="DF33" s="12"/>
      <c r="DG33" s="12"/>
      <c r="DH33" s="12"/>
      <c r="DI33" s="12"/>
      <c r="DJ33" s="12"/>
      <c r="DK33" s="12"/>
      <c r="DL33" s="12"/>
      <c r="DM33" s="12"/>
      <c r="DN33" s="12"/>
      <c r="DO33" s="12"/>
      <c r="DP33" s="12"/>
      <c r="DQ33" s="12"/>
      <c r="DR33" s="12"/>
      <c r="DS33" s="12"/>
      <c r="DT33" s="12"/>
      <c r="DU33" s="12"/>
      <c r="DV33" s="12"/>
      <c r="DW33" s="12"/>
      <c r="DX33" s="12"/>
      <c r="DY33" s="12"/>
      <c r="DZ33" s="12"/>
      <c r="EA33" s="12"/>
      <c r="EB33" s="12"/>
      <c r="EC33" s="12"/>
      <c r="ED33" s="12"/>
      <c r="EE33" s="12"/>
      <c r="EF33" s="12"/>
      <c r="EG33" s="12"/>
      <c r="EH33" s="12"/>
      <c r="EI33" s="12"/>
      <c r="EJ33" s="12"/>
      <c r="EK33" s="12"/>
      <c r="EL33" s="12"/>
      <c r="EM33" s="12"/>
      <c r="EN33" s="12"/>
      <c r="EO33" s="12"/>
      <c r="EP33" s="12"/>
      <c r="EQ33" s="12"/>
      <c r="ER33" s="12"/>
      <c r="ES33" s="12"/>
      <c r="ET33" s="12"/>
      <c r="EU33" s="12"/>
      <c r="EV33" s="12"/>
      <c r="EW33" s="12"/>
      <c r="EX33" s="12"/>
      <c r="EY33" s="12"/>
    </row>
    <row r="34" spans="1:155" x14ac:dyDescent="0.35">
      <c r="A34" s="36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39"/>
      <c r="BG34" s="155"/>
      <c r="BH34" s="156"/>
      <c r="BI34" s="156"/>
      <c r="BJ34" s="156"/>
      <c r="BK34" s="157" t="s">
        <v>40</v>
      </c>
      <c r="BL34" s="164">
        <v>-3273.98</v>
      </c>
      <c r="BM34" s="12"/>
      <c r="BN34" s="12"/>
      <c r="BO34" s="12"/>
      <c r="BP34" s="12"/>
      <c r="BQ34" s="12"/>
      <c r="BR34" s="12"/>
      <c r="BS34" s="12"/>
      <c r="BT34" s="12"/>
      <c r="BU34" s="12"/>
      <c r="BV34" s="12"/>
      <c r="BW34" s="12"/>
      <c r="BX34" s="12"/>
      <c r="BY34" s="12"/>
      <c r="BZ34" s="12"/>
      <c r="CA34" s="12"/>
      <c r="CB34" s="12"/>
      <c r="CC34" s="12"/>
      <c r="CD34" s="12"/>
      <c r="CE34" s="12"/>
      <c r="CF34" s="13"/>
      <c r="CG34" s="13"/>
      <c r="CH34" s="12"/>
      <c r="CI34" s="12"/>
      <c r="CJ34" s="12"/>
      <c r="CK34" s="12"/>
      <c r="CL34" s="12"/>
      <c r="CM34" s="12"/>
      <c r="CN34" s="12"/>
      <c r="CO34" s="12"/>
      <c r="CP34" s="12"/>
      <c r="CQ34" s="12"/>
      <c r="CR34" s="12"/>
      <c r="CS34" s="12"/>
      <c r="CT34" s="12"/>
      <c r="CU34" s="12"/>
      <c r="CV34" s="12"/>
      <c r="CW34" s="12"/>
      <c r="CX34" s="12"/>
      <c r="CY34" s="12"/>
      <c r="CZ34" s="12"/>
      <c r="DA34" s="12"/>
      <c r="DB34" s="12"/>
      <c r="DC34" s="12"/>
      <c r="DD34" s="12"/>
      <c r="DE34" s="12"/>
      <c r="DF34" s="12"/>
      <c r="DG34" s="12"/>
      <c r="DH34" s="12"/>
      <c r="DI34" s="12"/>
      <c r="DJ34" s="12"/>
      <c r="DK34" s="12"/>
      <c r="DL34" s="12"/>
      <c r="DM34" s="12"/>
      <c r="DN34" s="12"/>
      <c r="DO34" s="12"/>
      <c r="DP34" s="12"/>
      <c r="DQ34" s="12"/>
      <c r="DR34" s="12"/>
      <c r="DS34" s="12"/>
      <c r="DT34" s="12"/>
      <c r="DU34" s="12"/>
      <c r="DV34" s="12"/>
      <c r="DW34" s="12"/>
      <c r="DX34" s="12"/>
      <c r="DY34" s="12"/>
      <c r="DZ34" s="12"/>
      <c r="EA34" s="12"/>
      <c r="EB34" s="12"/>
      <c r="EC34" s="12"/>
      <c r="ED34" s="12"/>
      <c r="EE34" s="12"/>
      <c r="EF34" s="12"/>
      <c r="EG34" s="12"/>
      <c r="EH34" s="12"/>
      <c r="EI34" s="12"/>
      <c r="EJ34" s="12"/>
      <c r="EK34" s="12"/>
      <c r="EL34" s="12"/>
      <c r="EM34" s="12"/>
      <c r="EN34" s="12"/>
      <c r="EO34" s="12"/>
      <c r="EP34" s="12"/>
      <c r="EQ34" s="12"/>
      <c r="ER34" s="12"/>
      <c r="ES34" s="12"/>
      <c r="ET34" s="12"/>
      <c r="EU34" s="12"/>
      <c r="EV34" s="12"/>
      <c r="EW34" s="12"/>
      <c r="EX34" s="12"/>
      <c r="EY34" s="12"/>
    </row>
    <row r="35" spans="1:155" x14ac:dyDescent="0.35"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58"/>
      <c r="BH35" s="159"/>
      <c r="BI35" s="159"/>
      <c r="BJ35" s="159"/>
      <c r="BK35" s="160" t="s">
        <v>34</v>
      </c>
      <c r="BL35" s="165">
        <v>-66.599999999999994</v>
      </c>
    </row>
    <row r="36" spans="1:155" ht="15" thickBot="1" x14ac:dyDescent="0.4"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61"/>
      <c r="BH36" s="162"/>
      <c r="BI36" s="162"/>
      <c r="BJ36" s="162"/>
      <c r="BK36" s="163" t="s">
        <v>41</v>
      </c>
      <c r="BL36" s="166">
        <f>SUM(BL34:BL35)</f>
        <v>-3340.58</v>
      </c>
    </row>
    <row r="37" spans="1:155" x14ac:dyDescent="0.35">
      <c r="AV37" s="12"/>
      <c r="AW37" s="12"/>
      <c r="AX37" s="12"/>
      <c r="AY37" s="12"/>
      <c r="AZ37" s="12"/>
      <c r="BA37" s="12"/>
      <c r="BB37" s="12"/>
      <c r="BC37" s="12"/>
      <c r="BD37" s="12"/>
      <c r="BE37" s="12"/>
      <c r="BF37" s="12"/>
    </row>
    <row r="38" spans="1:155" x14ac:dyDescent="0.35">
      <c r="BF38" s="12"/>
    </row>
    <row r="39" spans="1:155" x14ac:dyDescent="0.35">
      <c r="BF39" s="12"/>
    </row>
    <row r="40" spans="1:155" x14ac:dyDescent="0.35">
      <c r="BF40" s="12"/>
    </row>
    <row r="41" spans="1:155" x14ac:dyDescent="0.35">
      <c r="BF41" s="12"/>
    </row>
    <row r="42" spans="1:155" x14ac:dyDescent="0.35">
      <c r="BF42" s="12"/>
    </row>
    <row r="43" spans="1:155" x14ac:dyDescent="0.35">
      <c r="BF43" s="12"/>
    </row>
    <row r="44" spans="1:155" x14ac:dyDescent="0.35">
      <c r="BF44" s="12"/>
    </row>
    <row r="45" spans="1:155" x14ac:dyDescent="0.35">
      <c r="BF45" s="12"/>
    </row>
    <row r="46" spans="1:155" x14ac:dyDescent="0.35">
      <c r="BF46" s="12"/>
    </row>
    <row r="47" spans="1:155" x14ac:dyDescent="0.35">
      <c r="BF47" s="12"/>
    </row>
    <row r="48" spans="1:155" x14ac:dyDescent="0.35">
      <c r="BF48" s="12"/>
    </row>
    <row r="49" spans="58:58" x14ac:dyDescent="0.35">
      <c r="BF49" s="12"/>
    </row>
    <row r="50" spans="58:58" x14ac:dyDescent="0.35">
      <c r="BF50" s="12"/>
    </row>
    <row r="51" spans="58:58" x14ac:dyDescent="0.35">
      <c r="BF51" s="12"/>
    </row>
    <row r="52" spans="58:58" x14ac:dyDescent="0.35">
      <c r="BF52" s="12"/>
    </row>
    <row r="53" spans="58:58" x14ac:dyDescent="0.35">
      <c r="BF53" s="12"/>
    </row>
    <row r="54" spans="58:58" x14ac:dyDescent="0.35">
      <c r="BF54" s="12"/>
    </row>
    <row r="55" spans="58:58" x14ac:dyDescent="0.35">
      <c r="BF55" s="12"/>
    </row>
    <row r="56" spans="58:58" x14ac:dyDescent="0.35">
      <c r="BF56" s="12"/>
    </row>
    <row r="57" spans="58:58" x14ac:dyDescent="0.35">
      <c r="BF57" s="12"/>
    </row>
    <row r="58" spans="58:58" x14ac:dyDescent="0.35">
      <c r="BF58" s="12"/>
    </row>
    <row r="59" spans="58:58" x14ac:dyDescent="0.35">
      <c r="BF59" s="12"/>
    </row>
    <row r="60" spans="58:58" x14ac:dyDescent="0.35">
      <c r="BF60" s="12"/>
    </row>
    <row r="61" spans="58:58" x14ac:dyDescent="0.35">
      <c r="BF61" s="12"/>
    </row>
    <row r="62" spans="58:58" x14ac:dyDescent="0.35">
      <c r="BF62" s="12"/>
    </row>
    <row r="63" spans="58:58" x14ac:dyDescent="0.35">
      <c r="BF63" s="12"/>
    </row>
    <row r="64" spans="58:58" x14ac:dyDescent="0.35">
      <c r="BF64" s="12"/>
    </row>
    <row r="65" spans="58:58" x14ac:dyDescent="0.35">
      <c r="BF65" s="12"/>
    </row>
    <row r="66" spans="58:58" x14ac:dyDescent="0.35">
      <c r="BF66" s="12"/>
    </row>
    <row r="67" spans="58:58" x14ac:dyDescent="0.35">
      <c r="BF67" s="12"/>
    </row>
    <row r="68" spans="58:58" x14ac:dyDescent="0.35">
      <c r="BF68" s="12"/>
    </row>
    <row r="69" spans="58:58" x14ac:dyDescent="0.35">
      <c r="BF69" s="12"/>
    </row>
    <row r="70" spans="58:58" x14ac:dyDescent="0.35">
      <c r="BF70" s="12"/>
    </row>
    <row r="71" spans="58:58" x14ac:dyDescent="0.35">
      <c r="BF71" s="12"/>
    </row>
    <row r="72" spans="58:58" x14ac:dyDescent="0.35">
      <c r="BF72" s="12"/>
    </row>
    <row r="73" spans="58:58" x14ac:dyDescent="0.35">
      <c r="BF73" s="12"/>
    </row>
    <row r="74" spans="58:58" x14ac:dyDescent="0.35">
      <c r="BF74" s="12"/>
    </row>
    <row r="75" spans="58:58" x14ac:dyDescent="0.35">
      <c r="BF75" s="12"/>
    </row>
    <row r="76" spans="58:58" x14ac:dyDescent="0.35">
      <c r="BF76" s="12"/>
    </row>
    <row r="77" spans="58:58" x14ac:dyDescent="0.35">
      <c r="BF77" s="12"/>
    </row>
    <row r="78" spans="58:58" x14ac:dyDescent="0.35">
      <c r="BF78" s="12"/>
    </row>
  </sheetData>
  <mergeCells count="4">
    <mergeCell ref="BG33:BK33"/>
    <mergeCell ref="CL13:CL14"/>
    <mergeCell ref="CL15:CL16"/>
    <mergeCell ref="CL24:CL25"/>
  </mergeCells>
  <pageMargins left="0.7" right="0.7" top="0.75" bottom="0.75" header="0.3" footer="0.3"/>
  <pageSetup orientation="portrait" horizontalDpi="1200" verticalDpi="1200" r:id="rId1"/>
  <headerFooter>
    <oddFooter>&amp;RSchedule JNG-D7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V118"/>
  <sheetViews>
    <sheetView tabSelected="1" zoomScale="80" zoomScaleNormal="80" workbookViewId="0">
      <pane xSplit="1" ySplit="8" topLeftCell="BP9" activePane="bottomRight" state="frozen"/>
      <selection pane="topRight" activeCell="B1" sqref="B1"/>
      <selection pane="bottomLeft" activeCell="A8" sqref="A8"/>
      <selection pane="bottomRight" activeCell="CF38" sqref="CF38"/>
    </sheetView>
  </sheetViews>
  <sheetFormatPr defaultRowHeight="14.5" x14ac:dyDescent="0.35"/>
  <cols>
    <col min="1" max="1" width="37.36328125" customWidth="1"/>
    <col min="2" max="77" width="13.81640625" customWidth="1"/>
    <col min="78" max="78" width="14.08984375" style="2" bestFit="1" customWidth="1"/>
    <col min="79" max="79" width="3.54296875" style="2" customWidth="1"/>
    <col min="80" max="80" width="34.08984375" customWidth="1"/>
    <col min="81" max="81" width="16.1796875" customWidth="1"/>
    <col min="82" max="82" width="3.453125" customWidth="1"/>
    <col min="83" max="83" width="13.08984375" customWidth="1"/>
    <col min="84" max="84" width="39.90625" customWidth="1"/>
    <col min="85" max="85" width="21.08984375" customWidth="1"/>
    <col min="86" max="86" width="11.453125" customWidth="1"/>
    <col min="87" max="87" width="14.1796875" customWidth="1"/>
    <col min="88" max="91" width="11.453125" customWidth="1"/>
  </cols>
  <sheetData>
    <row r="1" spans="1:178" ht="18.5" x14ac:dyDescent="0.45">
      <c r="A1" s="1" t="s">
        <v>3</v>
      </c>
    </row>
    <row r="2" spans="1:178" x14ac:dyDescent="0.35">
      <c r="A2" s="57" t="s">
        <v>54</v>
      </c>
    </row>
    <row r="4" spans="1:178" x14ac:dyDescent="0.35">
      <c r="AB4" s="38"/>
      <c r="AC4" s="91"/>
      <c r="BJ4" s="50" t="s">
        <v>19</v>
      </c>
      <c r="BK4" s="189" t="s">
        <v>20</v>
      </c>
      <c r="BM4" s="85"/>
      <c r="BN4" s="64" t="s">
        <v>51</v>
      </c>
      <c r="BO4" s="19"/>
    </row>
    <row r="5" spans="1:178" x14ac:dyDescent="0.35">
      <c r="A5" s="3" t="s">
        <v>36</v>
      </c>
      <c r="BJ5" s="51"/>
      <c r="BM5" s="85"/>
    </row>
    <row r="6" spans="1:178" x14ac:dyDescent="0.35">
      <c r="A6" s="3" t="s">
        <v>86</v>
      </c>
      <c r="BJ6" s="51"/>
      <c r="BM6" s="85"/>
      <c r="CG6" s="74" t="s">
        <v>31</v>
      </c>
    </row>
    <row r="7" spans="1:178" ht="5.4" customHeight="1" thickBot="1" x14ac:dyDescent="0.4">
      <c r="A7" s="3"/>
      <c r="AC7" s="92"/>
      <c r="AM7" s="92"/>
      <c r="BJ7" s="51"/>
      <c r="BM7" s="85"/>
    </row>
    <row r="8" spans="1:178" s="3" customFormat="1" ht="15" thickBot="1" x14ac:dyDescent="0.4">
      <c r="A8" s="4" t="s">
        <v>0</v>
      </c>
      <c r="B8" s="18">
        <v>43374</v>
      </c>
      <c r="C8" s="18">
        <v>43405</v>
      </c>
      <c r="D8" s="18">
        <v>43435</v>
      </c>
      <c r="E8" s="18">
        <v>43466</v>
      </c>
      <c r="F8" s="18">
        <v>43497</v>
      </c>
      <c r="G8" s="18">
        <v>43525</v>
      </c>
      <c r="H8" s="18">
        <v>43556</v>
      </c>
      <c r="I8" s="18">
        <v>43586</v>
      </c>
      <c r="J8" s="18">
        <v>43617</v>
      </c>
      <c r="K8" s="18">
        <v>43647</v>
      </c>
      <c r="L8" s="18">
        <v>43678</v>
      </c>
      <c r="M8" s="18">
        <v>43709</v>
      </c>
      <c r="N8" s="18">
        <v>43739</v>
      </c>
      <c r="O8" s="18">
        <v>43770</v>
      </c>
      <c r="P8" s="18">
        <v>43800</v>
      </c>
      <c r="Q8" s="18">
        <v>43831</v>
      </c>
      <c r="R8" s="18">
        <v>43862</v>
      </c>
      <c r="S8" s="18">
        <v>43891</v>
      </c>
      <c r="T8" s="18">
        <v>43922</v>
      </c>
      <c r="U8" s="18">
        <v>43952</v>
      </c>
      <c r="V8" s="18">
        <v>43983</v>
      </c>
      <c r="W8" s="18">
        <v>44013</v>
      </c>
      <c r="X8" s="18">
        <v>44044</v>
      </c>
      <c r="Y8" s="18">
        <v>44075</v>
      </c>
      <c r="Z8" s="93">
        <v>44105</v>
      </c>
      <c r="AA8" s="18">
        <v>44136</v>
      </c>
      <c r="AB8" s="18">
        <v>44166</v>
      </c>
      <c r="AC8" s="93">
        <v>44197</v>
      </c>
      <c r="AD8" s="18">
        <v>44228</v>
      </c>
      <c r="AE8" s="18">
        <v>44256</v>
      </c>
      <c r="AF8" s="18">
        <v>44287</v>
      </c>
      <c r="AG8" s="18">
        <v>44317</v>
      </c>
      <c r="AH8" s="18">
        <v>44348</v>
      </c>
      <c r="AI8" s="18">
        <v>44378</v>
      </c>
      <c r="AJ8" s="18">
        <v>44409</v>
      </c>
      <c r="AK8" s="18">
        <v>44440</v>
      </c>
      <c r="AL8" s="93">
        <v>44470</v>
      </c>
      <c r="AM8" s="18">
        <v>44501</v>
      </c>
      <c r="AN8" s="18">
        <v>44531</v>
      </c>
      <c r="AO8" s="93">
        <v>44562</v>
      </c>
      <c r="AP8" s="18">
        <f>EDATE(AO8,1)</f>
        <v>44593</v>
      </c>
      <c r="AQ8" s="180">
        <f t="shared" ref="AQ8:BA8" si="0">EDATE(AP8,1)</f>
        <v>44621</v>
      </c>
      <c r="AR8" s="180">
        <f t="shared" si="0"/>
        <v>44652</v>
      </c>
      <c r="AS8" s="180">
        <f t="shared" si="0"/>
        <v>44682</v>
      </c>
      <c r="AT8" s="180">
        <f t="shared" si="0"/>
        <v>44713</v>
      </c>
      <c r="AU8" s="180">
        <f t="shared" si="0"/>
        <v>44743</v>
      </c>
      <c r="AV8" s="180">
        <f t="shared" si="0"/>
        <v>44774</v>
      </c>
      <c r="AW8" s="180">
        <f t="shared" si="0"/>
        <v>44805</v>
      </c>
      <c r="AX8" s="18">
        <f t="shared" si="0"/>
        <v>44835</v>
      </c>
      <c r="AY8" s="180">
        <f t="shared" si="0"/>
        <v>44866</v>
      </c>
      <c r="AZ8" s="180">
        <f t="shared" si="0"/>
        <v>44896</v>
      </c>
      <c r="BA8" s="18">
        <f t="shared" si="0"/>
        <v>44927</v>
      </c>
      <c r="BB8" s="180">
        <f t="shared" ref="BB8" si="1">EDATE(BA8,1)</f>
        <v>44958</v>
      </c>
      <c r="BC8" s="180">
        <f t="shared" ref="BC8" si="2">EDATE(BB8,1)</f>
        <v>44986</v>
      </c>
      <c r="BD8" s="180">
        <f t="shared" ref="BD8" si="3">EDATE(BC8,1)</f>
        <v>45017</v>
      </c>
      <c r="BE8" s="180">
        <f t="shared" ref="BE8" si="4">EDATE(BD8,1)</f>
        <v>45047</v>
      </c>
      <c r="BF8" s="180">
        <f t="shared" ref="BF8" si="5">EDATE(BE8,1)</f>
        <v>45078</v>
      </c>
      <c r="BG8" s="180">
        <f t="shared" ref="BG8" si="6">EDATE(BF8,1)</f>
        <v>45108</v>
      </c>
      <c r="BH8" s="180">
        <f t="shared" ref="BH8" si="7">EDATE(BG8,1)</f>
        <v>45139</v>
      </c>
      <c r="BI8" s="180">
        <f t="shared" ref="BI8" si="8">EDATE(BH8,1)</f>
        <v>45170</v>
      </c>
      <c r="BJ8" s="181">
        <f t="shared" ref="BJ8" si="9">EDATE(BI8,1)</f>
        <v>45200</v>
      </c>
      <c r="BK8" s="180">
        <f t="shared" ref="BK8" si="10">EDATE(BJ8,1)</f>
        <v>45231</v>
      </c>
      <c r="BL8" s="180">
        <f t="shared" ref="BL8" si="11">EDATE(BK8,1)</f>
        <v>45261</v>
      </c>
      <c r="BM8" s="190">
        <f t="shared" ref="BM8" si="12">EDATE(BL8,1)</f>
        <v>45292</v>
      </c>
      <c r="BN8" s="21">
        <f t="shared" ref="BN8" si="13">EDATE(BM8,1)</f>
        <v>45323</v>
      </c>
      <c r="BO8" s="21">
        <f t="shared" ref="BO8" si="14">EDATE(BN8,1)</f>
        <v>45352</v>
      </c>
      <c r="BP8" s="21">
        <f t="shared" ref="BP8" si="15">EDATE(BO8,1)</f>
        <v>45383</v>
      </c>
      <c r="BQ8" s="21">
        <f t="shared" ref="BQ8" si="16">EDATE(BP8,1)</f>
        <v>45413</v>
      </c>
      <c r="BR8" s="21">
        <f t="shared" ref="BR8" si="17">EDATE(BQ8,1)</f>
        <v>45444</v>
      </c>
      <c r="BS8" s="21">
        <f t="shared" ref="BS8" si="18">EDATE(BR8,1)</f>
        <v>45474</v>
      </c>
      <c r="BT8" s="21">
        <f t="shared" ref="BT8" si="19">EDATE(BS8,1)</f>
        <v>45505</v>
      </c>
      <c r="BU8" s="21">
        <f t="shared" ref="BU8" si="20">EDATE(BT8,1)</f>
        <v>45536</v>
      </c>
      <c r="BV8" s="21">
        <f t="shared" ref="BV8" si="21">EDATE(BU8,1)</f>
        <v>45566</v>
      </c>
      <c r="BW8" s="21">
        <f t="shared" ref="BW8" si="22">EDATE(BV8,1)</f>
        <v>45597</v>
      </c>
      <c r="BX8" s="21">
        <f t="shared" ref="BX8" si="23">EDATE(BW8,1)</f>
        <v>45627</v>
      </c>
      <c r="BY8" s="21">
        <f t="shared" ref="BY8" si="24">EDATE(BX8,1)</f>
        <v>45658</v>
      </c>
      <c r="BZ8" s="5" t="s">
        <v>1</v>
      </c>
      <c r="CA8" s="5"/>
      <c r="CE8" s="5"/>
      <c r="CF8" s="5"/>
      <c r="CG8" s="17" t="s">
        <v>52</v>
      </c>
      <c r="CI8" s="5"/>
    </row>
    <row r="9" spans="1:178" s="9" customFormat="1" x14ac:dyDescent="0.35">
      <c r="A9" s="34" t="s">
        <v>53</v>
      </c>
      <c r="B9" s="6"/>
      <c r="C9" s="6"/>
      <c r="D9" s="6"/>
      <c r="E9" s="6"/>
      <c r="F9" s="56"/>
      <c r="G9" s="6">
        <v>0.71203150918887492</v>
      </c>
      <c r="H9" s="6">
        <v>4695.4207688607357</v>
      </c>
      <c r="I9" s="6">
        <v>39935.570121927383</v>
      </c>
      <c r="J9" s="6">
        <v>291676.37356246018</v>
      </c>
      <c r="K9" s="6">
        <v>544866.33457860793</v>
      </c>
      <c r="L9" s="6">
        <v>663040.9475663905</v>
      </c>
      <c r="M9" s="6">
        <v>547744.67638274853</v>
      </c>
      <c r="N9" s="6">
        <v>270067.89072131994</v>
      </c>
      <c r="O9" s="6">
        <v>449448.83291898988</v>
      </c>
      <c r="P9" s="6">
        <v>672384.11562352569</v>
      </c>
      <c r="Q9" s="6">
        <v>860299.05315340089</v>
      </c>
      <c r="R9" s="6">
        <v>921069.68539476907</v>
      </c>
      <c r="S9" s="6">
        <v>727242.36549864151</v>
      </c>
      <c r="T9" s="6">
        <v>330495.27100759087</v>
      </c>
      <c r="U9" s="6">
        <v>448514.38010054693</v>
      </c>
      <c r="V9" s="6">
        <v>1166466.8526526121</v>
      </c>
      <c r="W9" s="6">
        <v>1596902.1714481555</v>
      </c>
      <c r="X9" s="6">
        <v>1748272.4117888496</v>
      </c>
      <c r="Y9" s="6">
        <v>1519471.01623757</v>
      </c>
      <c r="Z9" s="6">
        <v>764880.45368540613</v>
      </c>
      <c r="AA9" s="6">
        <v>908807.65228987066</v>
      </c>
      <c r="AB9" s="6">
        <v>1120062.856555779</v>
      </c>
      <c r="AC9" s="6">
        <v>1377220.6643166305</v>
      </c>
      <c r="AD9" s="6">
        <v>1195166.5723548159</v>
      </c>
      <c r="AE9" s="6">
        <v>1300632.3993987509</v>
      </c>
      <c r="AF9" s="6">
        <v>1205822.8207733985</v>
      </c>
      <c r="AG9" s="6">
        <v>1472551.2785682736</v>
      </c>
      <c r="AH9" s="6">
        <v>3602609.9103061217</v>
      </c>
      <c r="AI9" s="6">
        <v>4524979.9029475963</v>
      </c>
      <c r="AJ9" s="6">
        <v>4557691.9623519126</v>
      </c>
      <c r="AK9" s="6">
        <v>3395133.6257571932</v>
      </c>
      <c r="AL9" s="6">
        <v>1618999.5517252118</v>
      </c>
      <c r="AM9" s="6">
        <v>1693340.1593012405</v>
      </c>
      <c r="AN9" s="6">
        <v>2043834.5150522969</v>
      </c>
      <c r="AO9" s="6">
        <v>2546894.0685010902</v>
      </c>
      <c r="AP9" s="6">
        <v>2089616.4766016018</v>
      </c>
      <c r="AQ9" s="6">
        <v>912247.85076541675</v>
      </c>
      <c r="AR9" s="6">
        <v>846334.21711913729</v>
      </c>
      <c r="AS9" s="6">
        <v>1066637.678205363</v>
      </c>
      <c r="AT9" s="6">
        <v>2863352.6421243409</v>
      </c>
      <c r="AU9" s="6">
        <v>3675557.523710967</v>
      </c>
      <c r="AV9" s="6">
        <v>3342039.9312423691</v>
      </c>
      <c r="AW9" s="6">
        <v>2373846.5851787962</v>
      </c>
      <c r="AX9" s="6">
        <v>1051178.3111241481</v>
      </c>
      <c r="AY9" s="22">
        <v>1105092.1759465141</v>
      </c>
      <c r="AZ9" s="6">
        <v>1381965.5186848878</v>
      </c>
      <c r="BA9" s="6">
        <v>1700717.7639811411</v>
      </c>
      <c r="BB9" s="22">
        <v>1356926.8590753335</v>
      </c>
      <c r="BC9" s="6">
        <v>1353802.1905861669</v>
      </c>
      <c r="BD9" s="6">
        <v>1239676.1204544338</v>
      </c>
      <c r="BE9" s="6">
        <v>1628086.4160208032</v>
      </c>
      <c r="BF9" s="6">
        <v>4511630.5078466395</v>
      </c>
      <c r="BG9" s="6">
        <v>1051039.3753533266</v>
      </c>
      <c r="BH9" s="6">
        <v>1133487.8662933947</v>
      </c>
      <c r="BI9" s="6">
        <v>808760.63763167639</v>
      </c>
      <c r="BJ9" s="182">
        <v>375458.03446689073</v>
      </c>
      <c r="BK9" s="22"/>
      <c r="BL9" s="6"/>
      <c r="BM9" s="86"/>
      <c r="BN9" s="22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100">
        <f>SUM(B9:BY9)</f>
        <v>81998677.157857403</v>
      </c>
      <c r="CA9" s="32"/>
      <c r="CB9" s="5" t="s">
        <v>23</v>
      </c>
      <c r="CC9" s="3"/>
      <c r="CD9" s="33"/>
      <c r="CE9" s="33"/>
      <c r="CF9" s="259" t="s">
        <v>84</v>
      </c>
      <c r="CG9" s="6">
        <f>SUM(BN9:BY9)</f>
        <v>0</v>
      </c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  <c r="DP9" s="8"/>
      <c r="DQ9" s="8"/>
      <c r="DR9" s="8"/>
      <c r="DS9" s="8"/>
      <c r="DT9" s="8"/>
      <c r="DU9" s="8"/>
      <c r="DV9" s="8"/>
      <c r="DW9" s="8"/>
      <c r="DX9" s="8"/>
      <c r="DY9" s="8"/>
      <c r="DZ9" s="8"/>
      <c r="EA9" s="8"/>
      <c r="EB9" s="8"/>
      <c r="EC9" s="8"/>
      <c r="ED9" s="8"/>
      <c r="EE9" s="8"/>
      <c r="EF9" s="8"/>
      <c r="EG9" s="8"/>
      <c r="EH9" s="8"/>
      <c r="EI9" s="8"/>
      <c r="EJ9" s="8"/>
      <c r="EK9" s="8"/>
      <c r="EL9" s="8"/>
      <c r="EM9" s="8"/>
      <c r="EN9" s="8"/>
      <c r="EO9" s="8"/>
      <c r="EP9" s="8"/>
      <c r="EQ9" s="8"/>
      <c r="ER9" s="8"/>
      <c r="ES9" s="8"/>
      <c r="ET9" s="8"/>
      <c r="EU9" s="8"/>
      <c r="EV9" s="8"/>
      <c r="EW9" s="8"/>
      <c r="EX9" s="8"/>
      <c r="EY9" s="8"/>
      <c r="EZ9" s="8"/>
      <c r="FA9" s="8"/>
      <c r="FB9" s="8"/>
      <c r="FC9" s="8"/>
      <c r="FD9" s="8"/>
      <c r="FE9" s="8"/>
      <c r="FF9" s="8"/>
      <c r="FG9" s="8"/>
      <c r="FH9" s="8"/>
      <c r="FI9" s="8"/>
      <c r="FJ9" s="8"/>
      <c r="FK9" s="8"/>
      <c r="FL9" s="8"/>
      <c r="FM9" s="8"/>
      <c r="FN9" s="8"/>
      <c r="FO9" s="8"/>
      <c r="FP9" s="8"/>
      <c r="FQ9" s="8"/>
      <c r="FR9" s="8"/>
      <c r="FS9" s="8"/>
      <c r="FT9" s="8"/>
      <c r="FU9" s="8"/>
      <c r="FV9" s="8"/>
    </row>
    <row r="10" spans="1:178" s="16" customFormat="1" x14ac:dyDescent="0.35">
      <c r="A10" s="24" t="s">
        <v>10</v>
      </c>
      <c r="B10" s="25"/>
      <c r="C10" s="25"/>
      <c r="D10" s="25"/>
      <c r="E10" s="25"/>
      <c r="F10" s="25"/>
      <c r="G10" s="46">
        <v>0</v>
      </c>
      <c r="H10" s="46">
        <v>3542.7066619947968</v>
      </c>
      <c r="I10" s="46">
        <v>26593.748856903429</v>
      </c>
      <c r="J10" s="46">
        <v>243363.92907678595</v>
      </c>
      <c r="K10" s="46">
        <v>441129.8099540461</v>
      </c>
      <c r="L10" s="46">
        <v>537485.07750592032</v>
      </c>
      <c r="M10" s="46">
        <v>373819.34593685856</v>
      </c>
      <c r="N10" s="46">
        <v>137025.9400139912</v>
      </c>
      <c r="O10" s="46">
        <v>273299.25349150668</v>
      </c>
      <c r="P10" s="46">
        <v>463174.404168193</v>
      </c>
      <c r="Q10" s="46">
        <v>531472.97269952018</v>
      </c>
      <c r="R10" s="46">
        <v>666836.61937977653</v>
      </c>
      <c r="S10" s="46">
        <v>454713.40903503355</v>
      </c>
      <c r="T10" s="46">
        <v>209553.48167778365</v>
      </c>
      <c r="U10" s="46">
        <v>235085.44029895589</v>
      </c>
      <c r="V10" s="46">
        <v>734760.62978666462</v>
      </c>
      <c r="W10" s="46">
        <v>1003556.2831860054</v>
      </c>
      <c r="X10" s="46">
        <v>1196200.4042900102</v>
      </c>
      <c r="Y10" s="46">
        <v>1010150.8980212705</v>
      </c>
      <c r="Z10" s="46">
        <v>444243.3950046096</v>
      </c>
      <c r="AA10" s="46">
        <v>590722.64033336937</v>
      </c>
      <c r="AB10" s="46">
        <v>739064.45472672023</v>
      </c>
      <c r="AC10" s="46">
        <v>760226.35555802099</v>
      </c>
      <c r="AD10" s="46">
        <v>734885.09801949374</v>
      </c>
      <c r="AE10" s="46">
        <v>790050.52627510764</v>
      </c>
      <c r="AF10" s="46">
        <v>712591.15803163499</v>
      </c>
      <c r="AG10" s="46">
        <v>788005.60592493415</v>
      </c>
      <c r="AH10" s="46">
        <v>2172782.5520650391</v>
      </c>
      <c r="AI10" s="46">
        <v>2655713.1081700679</v>
      </c>
      <c r="AJ10" s="46">
        <v>2764862.6405028403</v>
      </c>
      <c r="AK10" s="46">
        <v>2093407.6803619489</v>
      </c>
      <c r="AL10" s="46">
        <v>860529.3097284846</v>
      </c>
      <c r="AM10" s="46">
        <v>981461.85882917792</v>
      </c>
      <c r="AN10" s="46">
        <v>1203203.2163009197</v>
      </c>
      <c r="AO10" s="46">
        <v>1371395.0052714273</v>
      </c>
      <c r="AP10" s="46">
        <v>1187045.9499182627</v>
      </c>
      <c r="AQ10" s="46">
        <v>442726.9085614942</v>
      </c>
      <c r="AR10" s="46">
        <v>394740.24836762995</v>
      </c>
      <c r="AS10" s="46">
        <v>444427.68705686927</v>
      </c>
      <c r="AT10" s="46">
        <v>1411496.7289061919</v>
      </c>
      <c r="AU10" s="46">
        <v>1794317.4913307615</v>
      </c>
      <c r="AV10" s="46">
        <v>1725059.9569640458</v>
      </c>
      <c r="AW10" s="46">
        <v>1180653.1439791694</v>
      </c>
      <c r="AX10" s="46">
        <v>422803.37846041471</v>
      </c>
      <c r="AY10" s="194">
        <v>479921.73548690975</v>
      </c>
      <c r="AZ10" s="195">
        <v>606110.73515086621</v>
      </c>
      <c r="BA10" s="195">
        <v>642953.3740484342</v>
      </c>
      <c r="BB10" s="194">
        <v>553693.13256213069</v>
      </c>
      <c r="BC10" s="195">
        <v>529652.53078147769</v>
      </c>
      <c r="BD10" s="195">
        <v>445884.63840965182</v>
      </c>
      <c r="BE10" s="195">
        <v>534466.72974010557</v>
      </c>
      <c r="BF10" s="195">
        <v>1935258.7858130932</v>
      </c>
      <c r="BG10" s="195">
        <v>262400.13793873042</v>
      </c>
      <c r="BH10" s="195">
        <v>343210.93077355623</v>
      </c>
      <c r="BI10" s="195">
        <v>196084.39263684303</v>
      </c>
      <c r="BJ10" s="203">
        <v>47168.093592233956</v>
      </c>
      <c r="BK10" s="31"/>
      <c r="BL10" s="25"/>
      <c r="BM10" s="87"/>
      <c r="BN10" s="31"/>
      <c r="BO10" s="25"/>
      <c r="BP10" s="25"/>
      <c r="BQ10" s="25"/>
      <c r="BR10" s="25"/>
      <c r="BS10" s="25"/>
      <c r="BT10" s="25"/>
      <c r="BU10" s="25"/>
      <c r="BV10" s="25"/>
      <c r="BW10" s="25"/>
      <c r="BX10" s="25"/>
      <c r="BY10" s="25"/>
      <c r="BZ10" s="100"/>
      <c r="CA10" s="100"/>
      <c r="CB10" s="2" t="s">
        <v>64</v>
      </c>
      <c r="CC10" s="13">
        <f>'[3]Revised Summary'!$BK$11</f>
        <v>14090948.452100439</v>
      </c>
      <c r="CD10" s="33"/>
      <c r="CE10" s="33"/>
      <c r="CF10" s="259"/>
      <c r="CG10" s="25">
        <f t="shared" ref="CG10:CG15" si="25">SUM(BN10:BY10)</f>
        <v>0</v>
      </c>
      <c r="CH10" s="33"/>
      <c r="CI10" s="33"/>
      <c r="CJ10" s="33"/>
      <c r="CK10" s="33"/>
      <c r="CL10" s="33"/>
      <c r="CM10" s="33"/>
      <c r="CN10" s="33"/>
      <c r="CO10" s="33"/>
      <c r="CP10" s="33"/>
      <c r="CQ10" s="33"/>
      <c r="CR10" s="33"/>
      <c r="CS10" s="33"/>
      <c r="CT10" s="33"/>
      <c r="CU10" s="33"/>
      <c r="CV10" s="33"/>
      <c r="CW10" s="33"/>
      <c r="CX10" s="33"/>
      <c r="CY10" s="33"/>
      <c r="CZ10" s="33"/>
      <c r="DA10" s="33"/>
      <c r="DB10" s="33"/>
      <c r="DC10" s="33"/>
      <c r="DD10" s="33"/>
      <c r="DE10" s="33"/>
      <c r="DF10" s="33"/>
      <c r="DG10" s="33"/>
      <c r="DH10" s="33"/>
      <c r="DI10" s="33"/>
      <c r="DJ10" s="33"/>
      <c r="DK10" s="33"/>
      <c r="DL10" s="33"/>
      <c r="DM10" s="33"/>
      <c r="DN10" s="33"/>
      <c r="DO10" s="33"/>
      <c r="DP10" s="33"/>
      <c r="DQ10" s="33"/>
      <c r="DR10" s="33"/>
      <c r="DS10" s="33"/>
      <c r="DT10" s="33"/>
      <c r="DU10" s="33"/>
      <c r="DV10" s="33"/>
      <c r="DW10" s="33"/>
      <c r="DX10" s="33"/>
      <c r="DY10" s="33"/>
      <c r="DZ10" s="33"/>
      <c r="EA10" s="33"/>
      <c r="EB10" s="33"/>
      <c r="EC10" s="33"/>
      <c r="ED10" s="33"/>
      <c r="EE10" s="33"/>
      <c r="EF10" s="33"/>
      <c r="EG10" s="33"/>
      <c r="EH10" s="33"/>
      <c r="EI10" s="33"/>
      <c r="EJ10" s="33"/>
      <c r="EK10" s="33"/>
      <c r="EL10" s="33"/>
      <c r="EM10" s="33"/>
      <c r="EN10" s="33"/>
      <c r="EO10" s="33"/>
      <c r="EP10" s="33"/>
      <c r="EQ10" s="33"/>
      <c r="ER10" s="33"/>
      <c r="ES10" s="33"/>
      <c r="ET10" s="33"/>
      <c r="EU10" s="33"/>
      <c r="EV10" s="33"/>
      <c r="EW10" s="33"/>
      <c r="EX10" s="33"/>
      <c r="EY10" s="33"/>
      <c r="EZ10" s="33"/>
      <c r="FA10" s="33"/>
      <c r="FB10" s="33"/>
      <c r="FC10" s="33"/>
      <c r="FD10" s="33"/>
      <c r="FE10" s="33"/>
      <c r="FF10" s="33"/>
      <c r="FG10" s="33"/>
      <c r="FH10" s="33"/>
      <c r="FI10" s="33"/>
      <c r="FJ10" s="33"/>
      <c r="FK10" s="33"/>
      <c r="FL10" s="33"/>
      <c r="FM10" s="33"/>
      <c r="FN10" s="33"/>
      <c r="FO10" s="33"/>
      <c r="FP10" s="33"/>
      <c r="FQ10" s="33"/>
      <c r="FR10" s="33"/>
      <c r="FS10" s="33"/>
      <c r="FT10" s="33"/>
      <c r="FU10" s="33"/>
      <c r="FV10" s="33"/>
    </row>
    <row r="11" spans="1:178" s="16" customFormat="1" x14ac:dyDescent="0.35">
      <c r="A11" s="24" t="s">
        <v>11</v>
      </c>
      <c r="B11" s="25"/>
      <c r="C11" s="25"/>
      <c r="D11" s="25"/>
      <c r="E11" s="25"/>
      <c r="F11" s="25"/>
      <c r="G11" s="46">
        <v>0.34412602678174997</v>
      </c>
      <c r="H11" s="46">
        <v>593.85341007321881</v>
      </c>
      <c r="I11" s="46">
        <v>8368.5225960071712</v>
      </c>
      <c r="J11" s="46">
        <v>23641.814181406706</v>
      </c>
      <c r="K11" s="46">
        <v>47663.861231335664</v>
      </c>
      <c r="L11" s="46">
        <v>53281.675633138075</v>
      </c>
      <c r="M11" s="46">
        <v>71676.428272669378</v>
      </c>
      <c r="N11" s="46">
        <v>61749.996111268818</v>
      </c>
      <c r="O11" s="46">
        <v>64301.78087974526</v>
      </c>
      <c r="P11" s="46">
        <v>80879.653386032383</v>
      </c>
      <c r="Q11" s="46">
        <v>111135.9811537732</v>
      </c>
      <c r="R11" s="46">
        <v>85954.403865189641</v>
      </c>
      <c r="S11" s="46">
        <v>101665.26307113573</v>
      </c>
      <c r="T11" s="46">
        <v>43704.587072193855</v>
      </c>
      <c r="U11" s="46">
        <v>71459.375872766483</v>
      </c>
      <c r="V11" s="46">
        <v>97753.498167764628</v>
      </c>
      <c r="W11" s="46">
        <v>141015.1486218411</v>
      </c>
      <c r="X11" s="46">
        <v>108492.50331897987</v>
      </c>
      <c r="Y11" s="46">
        <v>121638.55281044007</v>
      </c>
      <c r="Z11" s="46">
        <v>99508.113558219979</v>
      </c>
      <c r="AA11" s="46">
        <v>93848.281650386052</v>
      </c>
      <c r="AB11" s="46">
        <v>110179.05255875806</v>
      </c>
      <c r="AC11" s="46">
        <v>189905.1953110029</v>
      </c>
      <c r="AD11" s="46">
        <v>137153.48131497181</v>
      </c>
      <c r="AE11" s="46">
        <v>159323.21702728886</v>
      </c>
      <c r="AF11" s="46">
        <v>162609.78061144357</v>
      </c>
      <c r="AG11" s="46">
        <v>219080.05774471955</v>
      </c>
      <c r="AH11" s="46">
        <v>320938.11460895883</v>
      </c>
      <c r="AI11" s="46">
        <v>433498.69397499831</v>
      </c>
      <c r="AJ11" s="46">
        <v>374926.40798967611</v>
      </c>
      <c r="AK11" s="46">
        <v>324413.71329922695</v>
      </c>
      <c r="AL11" s="46">
        <v>240653.64655007282</v>
      </c>
      <c r="AM11" s="46">
        <v>212821.10111611104</v>
      </c>
      <c r="AN11" s="46">
        <v>237800.65090143587</v>
      </c>
      <c r="AO11" s="46">
        <v>308330.26708983164</v>
      </c>
      <c r="AP11" s="46">
        <v>235466.43282882962</v>
      </c>
      <c r="AQ11" s="46">
        <v>95431.089405592531</v>
      </c>
      <c r="AR11" s="46">
        <v>123229.53478879109</v>
      </c>
      <c r="AS11" s="46">
        <v>187141.99566382077</v>
      </c>
      <c r="AT11" s="46">
        <v>251239.36356647499</v>
      </c>
      <c r="AU11" s="46">
        <v>338954.98695240729</v>
      </c>
      <c r="AV11" s="46">
        <v>277707.59700077679</v>
      </c>
      <c r="AW11" s="46">
        <v>275931.14634561911</v>
      </c>
      <c r="AX11" s="46">
        <v>169201.26599771157</v>
      </c>
      <c r="AY11" s="194">
        <v>140301.6171365818</v>
      </c>
      <c r="AZ11" s="195">
        <v>153011.25119291805</v>
      </c>
      <c r="BA11" s="195">
        <v>214829.83458737377</v>
      </c>
      <c r="BB11" s="194">
        <v>154543.28055080492</v>
      </c>
      <c r="BC11" s="195">
        <v>176554.28895668872</v>
      </c>
      <c r="BD11" s="195">
        <v>197186.77753549907</v>
      </c>
      <c r="BE11" s="195">
        <v>269795.15392936859</v>
      </c>
      <c r="BF11" s="195">
        <v>348913.57126938924</v>
      </c>
      <c r="BG11" s="195">
        <v>122750.78765051626</v>
      </c>
      <c r="BH11" s="195">
        <v>107939.99784592353</v>
      </c>
      <c r="BI11" s="195">
        <v>102567.77023728937</v>
      </c>
      <c r="BJ11" s="203">
        <v>76751.691322462633</v>
      </c>
      <c r="BK11" s="31"/>
      <c r="BL11" s="25"/>
      <c r="BM11" s="87"/>
      <c r="BN11" s="31"/>
      <c r="BO11" s="25"/>
      <c r="BP11" s="25"/>
      <c r="BQ11" s="25"/>
      <c r="BR11" s="25"/>
      <c r="BS11" s="25"/>
      <c r="BT11" s="25"/>
      <c r="BU11" s="25"/>
      <c r="BV11" s="25"/>
      <c r="BW11" s="25"/>
      <c r="BX11" s="25"/>
      <c r="BY11" s="25"/>
      <c r="BZ11" s="32"/>
      <c r="CA11" s="32"/>
      <c r="CB11" s="32" t="s">
        <v>65</v>
      </c>
      <c r="CC11" s="32">
        <f>'[4]Revised Summary'!$AY$11</f>
        <v>25155889.244022183</v>
      </c>
      <c r="CD11" s="33"/>
      <c r="CE11" s="33"/>
      <c r="CF11" s="5"/>
      <c r="CG11" s="25">
        <f t="shared" si="25"/>
        <v>0</v>
      </c>
      <c r="CH11" s="33"/>
      <c r="CI11" s="33"/>
      <c r="CJ11" s="33"/>
      <c r="CK11" s="33"/>
      <c r="CL11" s="33"/>
      <c r="CM11" s="33"/>
      <c r="CN11" s="33"/>
      <c r="CO11" s="33"/>
      <c r="CP11" s="33"/>
      <c r="CQ11" s="33"/>
      <c r="CR11" s="33"/>
      <c r="CS11" s="33"/>
      <c r="CT11" s="33"/>
      <c r="CU11" s="33"/>
      <c r="CV11" s="33"/>
      <c r="CW11" s="33"/>
      <c r="CX11" s="33"/>
      <c r="CY11" s="33"/>
      <c r="CZ11" s="33"/>
      <c r="DA11" s="33"/>
      <c r="DB11" s="33"/>
      <c r="DC11" s="33"/>
      <c r="DD11" s="33"/>
      <c r="DE11" s="33"/>
      <c r="DF11" s="33"/>
      <c r="DG11" s="33"/>
      <c r="DH11" s="33"/>
      <c r="DI11" s="33"/>
      <c r="DJ11" s="33"/>
      <c r="DK11" s="33"/>
      <c r="DL11" s="33"/>
      <c r="DM11" s="33"/>
      <c r="DN11" s="33"/>
      <c r="DO11" s="33"/>
      <c r="DP11" s="33"/>
      <c r="DQ11" s="33"/>
      <c r="DR11" s="33"/>
      <c r="DS11" s="33"/>
      <c r="DT11" s="33"/>
      <c r="DU11" s="33"/>
      <c r="DV11" s="33"/>
      <c r="DW11" s="33"/>
      <c r="DX11" s="33"/>
      <c r="DY11" s="33"/>
      <c r="DZ11" s="33"/>
      <c r="EA11" s="33"/>
      <c r="EB11" s="33"/>
      <c r="EC11" s="33"/>
      <c r="ED11" s="33"/>
      <c r="EE11" s="33"/>
      <c r="EF11" s="33"/>
      <c r="EG11" s="33"/>
      <c r="EH11" s="33"/>
      <c r="EI11" s="33"/>
      <c r="EJ11" s="33"/>
      <c r="EK11" s="33"/>
      <c r="EL11" s="33"/>
      <c r="EM11" s="33"/>
      <c r="EN11" s="33"/>
      <c r="EO11" s="33"/>
      <c r="EP11" s="33"/>
      <c r="EQ11" s="33"/>
      <c r="ER11" s="33"/>
      <c r="ES11" s="33"/>
      <c r="ET11" s="33"/>
      <c r="EU11" s="33"/>
      <c r="EV11" s="33"/>
      <c r="EW11" s="33"/>
      <c r="EX11" s="33"/>
      <c r="EY11" s="33"/>
      <c r="EZ11" s="33"/>
      <c r="FA11" s="33"/>
      <c r="FB11" s="33"/>
      <c r="FC11" s="33"/>
      <c r="FD11" s="33"/>
      <c r="FE11" s="33"/>
      <c r="FF11" s="33"/>
      <c r="FG11" s="33"/>
      <c r="FH11" s="33"/>
      <c r="FI11" s="33"/>
      <c r="FJ11" s="33"/>
      <c r="FK11" s="33"/>
      <c r="FL11" s="33"/>
      <c r="FM11" s="33"/>
      <c r="FN11" s="33"/>
      <c r="FO11" s="33"/>
      <c r="FP11" s="33"/>
      <c r="FQ11" s="33"/>
      <c r="FR11" s="33"/>
      <c r="FS11" s="33"/>
      <c r="FT11" s="33"/>
      <c r="FU11" s="33"/>
      <c r="FV11" s="33"/>
    </row>
    <row r="12" spans="1:178" s="16" customFormat="1" x14ac:dyDescent="0.35">
      <c r="A12" s="24" t="s">
        <v>12</v>
      </c>
      <c r="B12" s="25"/>
      <c r="C12" s="25"/>
      <c r="D12" s="25"/>
      <c r="E12" s="25"/>
      <c r="F12" s="25"/>
      <c r="G12" s="46">
        <v>0.36790548240712501</v>
      </c>
      <c r="H12" s="46">
        <v>549.3842450882164</v>
      </c>
      <c r="I12" s="46">
        <v>3822.5375931394819</v>
      </c>
      <c r="J12" s="46">
        <v>16781.332362054229</v>
      </c>
      <c r="K12" s="46">
        <v>40077.718380542559</v>
      </c>
      <c r="L12" s="46">
        <v>53768.83317517324</v>
      </c>
      <c r="M12" s="46">
        <v>78944.93348619208</v>
      </c>
      <c r="N12" s="46">
        <v>55926.350991116371</v>
      </c>
      <c r="O12" s="46">
        <v>83880.449084735184</v>
      </c>
      <c r="P12" s="46">
        <v>99281.072172543674</v>
      </c>
      <c r="Q12" s="46">
        <v>148279.90203829214</v>
      </c>
      <c r="R12" s="46">
        <v>118392.65769132716</v>
      </c>
      <c r="S12" s="46">
        <v>119186.78334495833</v>
      </c>
      <c r="T12" s="46">
        <v>45565.551720377523</v>
      </c>
      <c r="U12" s="46">
        <v>81136.967569354689</v>
      </c>
      <c r="V12" s="46">
        <v>183295.85838448966</v>
      </c>
      <c r="W12" s="46">
        <v>257259.11349060107</v>
      </c>
      <c r="X12" s="46">
        <v>236757.62294599204</v>
      </c>
      <c r="Y12" s="46">
        <v>216017.06686391006</v>
      </c>
      <c r="Z12" s="46">
        <v>134334.55217090389</v>
      </c>
      <c r="AA12" s="46">
        <v>129332.01012655394</v>
      </c>
      <c r="AB12" s="46">
        <v>157922.3659402621</v>
      </c>
      <c r="AC12" s="46">
        <v>270666.33827841002</v>
      </c>
      <c r="AD12" s="46">
        <v>198834.36725015193</v>
      </c>
      <c r="AE12" s="46">
        <v>219482.47434197739</v>
      </c>
      <c r="AF12" s="46">
        <v>208737.50455393642</v>
      </c>
      <c r="AG12" s="46">
        <v>301225.84166622115</v>
      </c>
      <c r="AH12" s="46">
        <v>684145.42895782785</v>
      </c>
      <c r="AI12" s="46">
        <v>917659.32139833691</v>
      </c>
      <c r="AJ12" s="46">
        <v>901807.73008037545</v>
      </c>
      <c r="AK12" s="46">
        <v>630298.83245725092</v>
      </c>
      <c r="AL12" s="46">
        <v>337030.02955732867</v>
      </c>
      <c r="AM12" s="46">
        <v>322004.32534062304</v>
      </c>
      <c r="AN12" s="46">
        <v>392891.60609848052</v>
      </c>
      <c r="AO12" s="46">
        <v>599832.39393610973</v>
      </c>
      <c r="AP12" s="46">
        <v>453055.57220833749</v>
      </c>
      <c r="AQ12" s="46">
        <v>277920.43698708341</v>
      </c>
      <c r="AR12" s="46">
        <v>244050.33216398209</v>
      </c>
      <c r="AS12" s="46">
        <v>327746.93017519452</v>
      </c>
      <c r="AT12" s="46">
        <v>891956.50044952147</v>
      </c>
      <c r="AU12" s="46">
        <v>1113855.8695650622</v>
      </c>
      <c r="AV12" s="46">
        <v>959106.99888556264</v>
      </c>
      <c r="AW12" s="46">
        <v>645737.53209456243</v>
      </c>
      <c r="AX12" s="46">
        <v>328956.22586071491</v>
      </c>
      <c r="AY12" s="194">
        <v>347086.13893463276</v>
      </c>
      <c r="AZ12" s="195">
        <v>440459.06744974852</v>
      </c>
      <c r="BA12" s="195">
        <v>590239.9734992478</v>
      </c>
      <c r="BB12" s="194">
        <v>453536.02234676294</v>
      </c>
      <c r="BC12" s="195">
        <v>454844.71546864137</v>
      </c>
      <c r="BD12" s="195">
        <v>416666.69450271688</v>
      </c>
      <c r="BE12" s="195">
        <v>571603.43783871457</v>
      </c>
      <c r="BF12" s="195">
        <v>1483959.207206985</v>
      </c>
      <c r="BG12" s="195">
        <v>368791.15635281056</v>
      </c>
      <c r="BH12" s="195">
        <v>367814.00473385304</v>
      </c>
      <c r="BI12" s="195">
        <v>278840.28362636641</v>
      </c>
      <c r="BJ12" s="203">
        <v>149921.71366740763</v>
      </c>
      <c r="BK12" s="31"/>
      <c r="BL12" s="25"/>
      <c r="BM12" s="87"/>
      <c r="BN12" s="31"/>
      <c r="BO12" s="25"/>
      <c r="BP12" s="25"/>
      <c r="BQ12" s="25"/>
      <c r="BR12" s="25"/>
      <c r="BS12" s="25"/>
      <c r="BT12" s="25"/>
      <c r="BU12" s="25"/>
      <c r="BV12" s="25"/>
      <c r="BW12" s="25"/>
      <c r="BX12" s="25"/>
      <c r="BY12" s="25"/>
      <c r="BZ12" s="32"/>
      <c r="CA12" s="32"/>
      <c r="CB12" s="32" t="s">
        <v>66</v>
      </c>
      <c r="CC12" s="32">
        <f>'[5]Revised Summary'!$AY$11</f>
        <v>30297403.224354014</v>
      </c>
      <c r="CD12" s="33"/>
      <c r="CE12" s="33"/>
      <c r="CF12" s="260" t="s">
        <v>94</v>
      </c>
      <c r="CG12" s="25">
        <f t="shared" si="25"/>
        <v>0</v>
      </c>
      <c r="CH12" s="33"/>
      <c r="CI12" s="33"/>
      <c r="CJ12" s="33"/>
      <c r="CK12" s="33"/>
      <c r="CL12" s="33"/>
      <c r="CM12" s="33"/>
      <c r="CN12" s="33"/>
      <c r="CO12" s="33"/>
      <c r="CP12" s="33"/>
      <c r="CQ12" s="33"/>
      <c r="CR12" s="33"/>
      <c r="CS12" s="33"/>
      <c r="CT12" s="33"/>
      <c r="CU12" s="33"/>
      <c r="CV12" s="33"/>
      <c r="CW12" s="33"/>
      <c r="CX12" s="33"/>
      <c r="CY12" s="33"/>
      <c r="CZ12" s="33"/>
      <c r="DA12" s="33"/>
      <c r="DB12" s="33"/>
      <c r="DC12" s="33"/>
      <c r="DD12" s="33"/>
      <c r="DE12" s="33"/>
      <c r="DF12" s="33"/>
      <c r="DG12" s="33"/>
      <c r="DH12" s="33"/>
      <c r="DI12" s="33"/>
      <c r="DJ12" s="33"/>
      <c r="DK12" s="33"/>
      <c r="DL12" s="33"/>
      <c r="DM12" s="33"/>
      <c r="DN12" s="33"/>
      <c r="DO12" s="33"/>
      <c r="DP12" s="33"/>
      <c r="DQ12" s="33"/>
      <c r="DR12" s="33"/>
      <c r="DS12" s="33"/>
      <c r="DT12" s="33"/>
      <c r="DU12" s="33"/>
      <c r="DV12" s="33"/>
      <c r="DW12" s="33"/>
      <c r="DX12" s="33"/>
      <c r="DY12" s="33"/>
      <c r="DZ12" s="33"/>
      <c r="EA12" s="33"/>
      <c r="EB12" s="33"/>
      <c r="EC12" s="33"/>
      <c r="ED12" s="33"/>
      <c r="EE12" s="33"/>
      <c r="EF12" s="33"/>
      <c r="EG12" s="33"/>
      <c r="EH12" s="33"/>
      <c r="EI12" s="33"/>
      <c r="EJ12" s="33"/>
      <c r="EK12" s="33"/>
      <c r="EL12" s="33"/>
      <c r="EM12" s="33"/>
      <c r="EN12" s="33"/>
      <c r="EO12" s="33"/>
      <c r="EP12" s="33"/>
      <c r="EQ12" s="33"/>
      <c r="ER12" s="33"/>
      <c r="ES12" s="33"/>
      <c r="ET12" s="33"/>
      <c r="EU12" s="33"/>
      <c r="EV12" s="33"/>
      <c r="EW12" s="33"/>
      <c r="EX12" s="33"/>
      <c r="EY12" s="33"/>
      <c r="EZ12" s="33"/>
      <c r="FA12" s="33"/>
      <c r="FB12" s="33"/>
      <c r="FC12" s="33"/>
      <c r="FD12" s="33"/>
      <c r="FE12" s="33"/>
      <c r="FF12" s="33"/>
      <c r="FG12" s="33"/>
      <c r="FH12" s="33"/>
      <c r="FI12" s="33"/>
      <c r="FJ12" s="33"/>
      <c r="FK12" s="33"/>
      <c r="FL12" s="33"/>
      <c r="FM12" s="33"/>
      <c r="FN12" s="33"/>
      <c r="FO12" s="33"/>
      <c r="FP12" s="33"/>
      <c r="FQ12" s="33"/>
      <c r="FR12" s="33"/>
      <c r="FS12" s="33"/>
      <c r="FT12" s="33"/>
      <c r="FU12" s="33"/>
      <c r="FV12" s="33"/>
    </row>
    <row r="13" spans="1:178" s="16" customFormat="1" ht="14.4" customHeight="1" x14ac:dyDescent="0.35">
      <c r="A13" s="24" t="s">
        <v>13</v>
      </c>
      <c r="B13" s="25"/>
      <c r="C13" s="25"/>
      <c r="D13" s="25"/>
      <c r="E13" s="25"/>
      <c r="F13" s="25"/>
      <c r="G13" s="46">
        <v>0</v>
      </c>
      <c r="H13" s="46">
        <v>9.4764517045030008</v>
      </c>
      <c r="I13" s="46">
        <v>992.38480063141662</v>
      </c>
      <c r="J13" s="46">
        <v>7292.1248374502911</v>
      </c>
      <c r="K13" s="46">
        <v>15994.94501268368</v>
      </c>
      <c r="L13" s="46">
        <v>17164.241699319093</v>
      </c>
      <c r="M13" s="46">
        <v>20320.430103720311</v>
      </c>
      <c r="N13" s="46">
        <v>13070.873255390616</v>
      </c>
      <c r="O13" s="46">
        <v>20231.253087994788</v>
      </c>
      <c r="P13" s="46">
        <v>17598.692062585586</v>
      </c>
      <c r="Q13" s="46">
        <v>38937.79226598228</v>
      </c>
      <c r="R13" s="46">
        <v>27592.203926662129</v>
      </c>
      <c r="S13" s="46">
        <v>30486.6083612293</v>
      </c>
      <c r="T13" s="46">
        <v>20357.95825841499</v>
      </c>
      <c r="U13" s="46">
        <v>40286.379846393131</v>
      </c>
      <c r="V13" s="46">
        <v>90357.200169900665</v>
      </c>
      <c r="W13" s="46">
        <v>120607.08647786122</v>
      </c>
      <c r="X13" s="46">
        <v>117746.82574398903</v>
      </c>
      <c r="Y13" s="46">
        <v>90042.714549710974</v>
      </c>
      <c r="Z13" s="46">
        <v>48103.20895122306</v>
      </c>
      <c r="AA13" s="46">
        <v>44439.238829133916</v>
      </c>
      <c r="AB13" s="46">
        <v>45576.431423941976</v>
      </c>
      <c r="AC13" s="46">
        <v>85493.861875130096</v>
      </c>
      <c r="AD13" s="46">
        <v>60404.694563134573</v>
      </c>
      <c r="AE13" s="46">
        <v>66187.801188615616</v>
      </c>
      <c r="AF13" s="46">
        <v>65843.640583625296</v>
      </c>
      <c r="AG13" s="46">
        <v>97241.818953172537</v>
      </c>
      <c r="AH13" s="46">
        <v>244220.78662038059</v>
      </c>
      <c r="AI13" s="46">
        <v>303404.40532824234</v>
      </c>
      <c r="AJ13" s="46">
        <v>294330.25841648318</v>
      </c>
      <c r="AK13" s="46">
        <v>188595.42307112576</v>
      </c>
      <c r="AL13" s="46">
        <v>104726.50932704005</v>
      </c>
      <c r="AM13" s="46">
        <v>84625.791328145191</v>
      </c>
      <c r="AN13" s="46">
        <v>90870.860348734073</v>
      </c>
      <c r="AO13" s="46">
        <v>132672.81528491154</v>
      </c>
      <c r="AP13" s="46">
        <v>101032.10359475715</v>
      </c>
      <c r="AQ13" s="46">
        <v>45752.79477960337</v>
      </c>
      <c r="AR13" s="46">
        <v>44697.066485182382</v>
      </c>
      <c r="AS13" s="46">
        <v>64771.954259123188</v>
      </c>
      <c r="AT13" s="46">
        <v>193382.71212351602</v>
      </c>
      <c r="AU13" s="46">
        <v>268003.20881172037</v>
      </c>
      <c r="AV13" s="46">
        <v>230566.83769477485</v>
      </c>
      <c r="AW13" s="46">
        <v>149038.78589499276</v>
      </c>
      <c r="AX13" s="46">
        <v>64473.107943349518</v>
      </c>
      <c r="AY13" s="194">
        <v>59595.525131631643</v>
      </c>
      <c r="AZ13" s="195">
        <v>67654.963194404263</v>
      </c>
      <c r="BA13" s="195">
        <v>112653.26245428575</v>
      </c>
      <c r="BB13" s="194">
        <v>80398.783413374331</v>
      </c>
      <c r="BC13" s="195">
        <v>85404.008041627239</v>
      </c>
      <c r="BD13" s="195">
        <v>88412.539526587352</v>
      </c>
      <c r="BE13" s="195">
        <v>133353.43191240355</v>
      </c>
      <c r="BF13" s="195">
        <v>375293.06528367009</v>
      </c>
      <c r="BG13" s="195">
        <v>116311.37203034293</v>
      </c>
      <c r="BH13" s="195">
        <v>120032.35044128075</v>
      </c>
      <c r="BI13" s="195">
        <v>87097.371991563588</v>
      </c>
      <c r="BJ13" s="203">
        <v>40829.558489497751</v>
      </c>
      <c r="BK13" s="31"/>
      <c r="BL13" s="25"/>
      <c r="BM13" s="87"/>
      <c r="BN13" s="31"/>
      <c r="BO13" s="25"/>
      <c r="BP13" s="25"/>
      <c r="BQ13" s="25"/>
      <c r="BR13" s="25"/>
      <c r="BS13" s="25"/>
      <c r="BT13" s="25"/>
      <c r="BU13" s="25"/>
      <c r="BV13" s="25"/>
      <c r="BW13" s="25"/>
      <c r="BX13" s="25"/>
      <c r="BY13" s="25"/>
      <c r="BZ13" s="32"/>
      <c r="CA13" s="32"/>
      <c r="CB13" s="183" t="s">
        <v>67</v>
      </c>
      <c r="CC13" s="32">
        <f>'[6]REVISED SUMMARY'!$X$11</f>
        <v>9291612.9205481485</v>
      </c>
      <c r="CD13" s="33"/>
      <c r="CF13" s="260"/>
      <c r="CG13" s="25">
        <f t="shared" si="25"/>
        <v>0</v>
      </c>
      <c r="CH13" s="33"/>
      <c r="CI13" s="33"/>
      <c r="CJ13" s="33"/>
      <c r="CK13" s="33"/>
      <c r="CL13" s="33"/>
      <c r="CM13" s="33"/>
      <c r="CN13" s="33"/>
      <c r="CO13" s="33"/>
      <c r="CP13" s="33"/>
      <c r="CQ13" s="33"/>
      <c r="CR13" s="33"/>
      <c r="CS13" s="33"/>
      <c r="CT13" s="33"/>
      <c r="CU13" s="33"/>
      <c r="CV13" s="33"/>
      <c r="CW13" s="33"/>
      <c r="CX13" s="33"/>
      <c r="CY13" s="33"/>
      <c r="CZ13" s="33"/>
      <c r="DA13" s="33"/>
      <c r="DB13" s="33"/>
      <c r="DC13" s="33"/>
      <c r="DD13" s="33"/>
      <c r="DE13" s="33"/>
      <c r="DF13" s="33"/>
      <c r="DG13" s="33"/>
      <c r="DH13" s="33"/>
      <c r="DI13" s="33"/>
      <c r="DJ13" s="33"/>
      <c r="DK13" s="33"/>
      <c r="DL13" s="33"/>
      <c r="DM13" s="33"/>
      <c r="DN13" s="33"/>
      <c r="DO13" s="33"/>
      <c r="DP13" s="33"/>
      <c r="DQ13" s="33"/>
      <c r="DR13" s="33"/>
      <c r="DS13" s="33"/>
      <c r="DT13" s="33"/>
      <c r="DU13" s="33"/>
      <c r="DV13" s="33"/>
      <c r="DW13" s="33"/>
      <c r="DX13" s="33"/>
      <c r="DY13" s="33"/>
      <c r="DZ13" s="33"/>
      <c r="EA13" s="33"/>
      <c r="EB13" s="33"/>
      <c r="EC13" s="33"/>
      <c r="ED13" s="33"/>
      <c r="EE13" s="33"/>
      <c r="EF13" s="33"/>
      <c r="EG13" s="33"/>
      <c r="EH13" s="33"/>
      <c r="EI13" s="33"/>
      <c r="EJ13" s="33"/>
      <c r="EK13" s="33"/>
      <c r="EL13" s="33"/>
      <c r="EM13" s="33"/>
      <c r="EN13" s="33"/>
      <c r="EO13" s="33"/>
      <c r="EP13" s="33"/>
      <c r="EQ13" s="33"/>
      <c r="ER13" s="33"/>
      <c r="ES13" s="33"/>
      <c r="ET13" s="33"/>
      <c r="EU13" s="33"/>
      <c r="EV13" s="33"/>
      <c r="EW13" s="33"/>
      <c r="EX13" s="33"/>
      <c r="EY13" s="33"/>
      <c r="EZ13" s="33"/>
      <c r="FA13" s="33"/>
      <c r="FB13" s="33"/>
      <c r="FC13" s="33"/>
      <c r="FD13" s="33"/>
      <c r="FE13" s="33"/>
      <c r="FF13" s="33"/>
      <c r="FG13" s="33"/>
      <c r="FH13" s="33"/>
      <c r="FI13" s="33"/>
      <c r="FJ13" s="33"/>
      <c r="FK13" s="33"/>
      <c r="FL13" s="33"/>
      <c r="FM13" s="33"/>
      <c r="FN13" s="33"/>
      <c r="FO13" s="33"/>
      <c r="FP13" s="33"/>
      <c r="FQ13" s="33"/>
      <c r="FR13" s="33"/>
      <c r="FS13" s="33"/>
      <c r="FT13" s="33"/>
      <c r="FU13" s="33"/>
      <c r="FV13" s="33"/>
    </row>
    <row r="14" spans="1:178" s="16" customFormat="1" x14ac:dyDescent="0.35">
      <c r="A14" s="24" t="s">
        <v>14</v>
      </c>
      <c r="B14" s="25"/>
      <c r="C14" s="25"/>
      <c r="D14" s="25"/>
      <c r="E14" s="25"/>
      <c r="F14" s="25"/>
      <c r="G14" s="46">
        <v>0</v>
      </c>
      <c r="H14" s="46">
        <v>0</v>
      </c>
      <c r="I14" s="46">
        <v>158.37627524588399</v>
      </c>
      <c r="J14" s="46">
        <v>597.17310476301054</v>
      </c>
      <c r="K14" s="46">
        <v>0</v>
      </c>
      <c r="L14" s="46">
        <v>169.81270770721562</v>
      </c>
      <c r="M14" s="46">
        <v>453.93840587905197</v>
      </c>
      <c r="N14" s="46">
        <v>456.28021386938781</v>
      </c>
      <c r="O14" s="46">
        <v>4319.4254014161179</v>
      </c>
      <c r="P14" s="46">
        <v>2081.8680429045771</v>
      </c>
      <c r="Q14" s="46">
        <v>5464.5117731579412</v>
      </c>
      <c r="R14" s="46">
        <v>3916.0471236254289</v>
      </c>
      <c r="S14" s="46">
        <v>4286.7797434903841</v>
      </c>
      <c r="T14" s="46">
        <v>3982.5449796573193</v>
      </c>
      <c r="U14" s="46">
        <v>11299.337986812028</v>
      </c>
      <c r="V14" s="46">
        <v>37266.281050670106</v>
      </c>
      <c r="W14" s="46">
        <v>39305.85563180274</v>
      </c>
      <c r="X14" s="46">
        <v>39825.548110948119</v>
      </c>
      <c r="Y14" s="46">
        <v>24302.15285836329</v>
      </c>
      <c r="Z14" s="46">
        <v>9074.1876762166794</v>
      </c>
      <c r="AA14" s="46">
        <v>8467.5987787623017</v>
      </c>
      <c r="AB14" s="46">
        <v>10043.475176890934</v>
      </c>
      <c r="AC14" s="46">
        <v>11094.93412078757</v>
      </c>
      <c r="AD14" s="46">
        <v>8945.8791974182532</v>
      </c>
      <c r="AE14" s="46">
        <v>9467.3264548647567</v>
      </c>
      <c r="AF14" s="46">
        <v>10005.404829831823</v>
      </c>
      <c r="AG14" s="46">
        <v>18704.704243288696</v>
      </c>
      <c r="AH14" s="46">
        <v>61479.015590718016</v>
      </c>
      <c r="AI14" s="46">
        <v>67159.376438625099</v>
      </c>
      <c r="AJ14" s="46">
        <v>66916.483134767215</v>
      </c>
      <c r="AK14" s="46">
        <v>39486.39096965373</v>
      </c>
      <c r="AL14" s="46">
        <v>16391.286670723639</v>
      </c>
      <c r="AM14" s="46">
        <v>13125.924030081369</v>
      </c>
      <c r="AN14" s="46">
        <v>13410.167764012935</v>
      </c>
      <c r="AO14" s="46">
        <v>14623.775343037792</v>
      </c>
      <c r="AP14" s="46">
        <v>11799.469904855709</v>
      </c>
      <c r="AQ14" s="46">
        <v>3692.3145879389485</v>
      </c>
      <c r="AR14" s="46">
        <v>4204.7855756902136</v>
      </c>
      <c r="AS14" s="46">
        <v>6322.2450522735016</v>
      </c>
      <c r="AT14" s="46">
        <v>16998.740262906649</v>
      </c>
      <c r="AU14" s="46">
        <v>24454.531761112739</v>
      </c>
      <c r="AV14" s="46">
        <v>24505.610798255075</v>
      </c>
      <c r="AW14" s="46">
        <v>18203.425844928715</v>
      </c>
      <c r="AX14" s="46">
        <v>7851.239692067029</v>
      </c>
      <c r="AY14" s="194">
        <v>4908.0126723338617</v>
      </c>
      <c r="AZ14" s="195">
        <v>5923.4047280289233</v>
      </c>
      <c r="BA14" s="195">
        <v>6352.0312849682523</v>
      </c>
      <c r="BB14" s="194">
        <v>5614.7074151191628</v>
      </c>
      <c r="BC14" s="195">
        <v>6811.5314263690962</v>
      </c>
      <c r="BD14" s="195">
        <v>8120.8580014418112</v>
      </c>
      <c r="BE14" s="195">
        <v>16542.396630880423</v>
      </c>
      <c r="BF14" s="195">
        <v>68523.222002004739</v>
      </c>
      <c r="BG14" s="195">
        <v>36624.679884644225</v>
      </c>
      <c r="BH14" s="195">
        <v>38171.607625738019</v>
      </c>
      <c r="BI14" s="195">
        <v>19783.389279484516</v>
      </c>
      <c r="BJ14" s="203">
        <v>3636.3766774955438</v>
      </c>
      <c r="BK14" s="31"/>
      <c r="BL14" s="25"/>
      <c r="BM14" s="87"/>
      <c r="BN14" s="31"/>
      <c r="BO14" s="25"/>
      <c r="BP14" s="25"/>
      <c r="BQ14" s="25"/>
      <c r="BR14" s="25"/>
      <c r="BS14" s="25"/>
      <c r="BT14" s="25"/>
      <c r="BU14" s="25"/>
      <c r="BV14" s="25"/>
      <c r="BW14" s="25"/>
      <c r="BX14" s="25"/>
      <c r="BY14" s="25"/>
      <c r="BZ14" s="32"/>
      <c r="CA14" s="32"/>
      <c r="CB14" s="183" t="s">
        <v>68</v>
      </c>
      <c r="CC14" s="32">
        <f>'[7]YTD PROGRAM SUMMARY'!$L$11</f>
        <v>3162823.3168326528</v>
      </c>
      <c r="CD14" s="33"/>
      <c r="CF14" s="260" t="s">
        <v>95</v>
      </c>
      <c r="CG14" s="25">
        <f t="shared" si="25"/>
        <v>0</v>
      </c>
      <c r="CH14" s="33"/>
      <c r="CI14" s="33"/>
      <c r="CJ14" s="33"/>
      <c r="CK14" s="33"/>
      <c r="CL14" s="33"/>
      <c r="CM14" s="33"/>
      <c r="CN14" s="33"/>
      <c r="CO14" s="33"/>
      <c r="CP14" s="33"/>
      <c r="CQ14" s="33"/>
      <c r="CR14" s="33"/>
      <c r="CS14" s="33"/>
      <c r="CT14" s="33"/>
      <c r="CU14" s="33"/>
      <c r="CV14" s="33"/>
      <c r="CW14" s="33"/>
      <c r="CX14" s="33"/>
      <c r="CY14" s="33"/>
      <c r="CZ14" s="33"/>
      <c r="DA14" s="33"/>
      <c r="DB14" s="33"/>
      <c r="DC14" s="33"/>
      <c r="DD14" s="33"/>
      <c r="DE14" s="33"/>
      <c r="DF14" s="33"/>
      <c r="DG14" s="33"/>
      <c r="DH14" s="33"/>
      <c r="DI14" s="33"/>
      <c r="DJ14" s="33"/>
      <c r="DK14" s="33"/>
      <c r="DL14" s="33"/>
      <c r="DM14" s="33"/>
      <c r="DN14" s="33"/>
      <c r="DO14" s="33"/>
      <c r="DP14" s="33"/>
      <c r="DQ14" s="33"/>
      <c r="DR14" s="33"/>
      <c r="DS14" s="33"/>
      <c r="DT14" s="33"/>
      <c r="DU14" s="33"/>
      <c r="DV14" s="33"/>
      <c r="DW14" s="33"/>
      <c r="DX14" s="33"/>
      <c r="DY14" s="33"/>
      <c r="DZ14" s="33"/>
      <c r="EA14" s="33"/>
      <c r="EB14" s="33"/>
      <c r="EC14" s="33"/>
      <c r="ED14" s="33"/>
      <c r="EE14" s="33"/>
      <c r="EF14" s="33"/>
      <c r="EG14" s="33"/>
      <c r="EH14" s="33"/>
      <c r="EI14" s="33"/>
      <c r="EJ14" s="33"/>
      <c r="EK14" s="33"/>
      <c r="EL14" s="33"/>
      <c r="EM14" s="33"/>
      <c r="EN14" s="33"/>
      <c r="EO14" s="33"/>
      <c r="EP14" s="33"/>
      <c r="EQ14" s="33"/>
      <c r="ER14" s="33"/>
      <c r="ES14" s="33"/>
      <c r="ET14" s="33"/>
      <c r="EU14" s="33"/>
      <c r="EV14" s="33"/>
      <c r="EW14" s="33"/>
      <c r="EX14" s="33"/>
      <c r="EY14" s="33"/>
      <c r="EZ14" s="33"/>
      <c r="FA14" s="33"/>
      <c r="FB14" s="33"/>
      <c r="FC14" s="33"/>
      <c r="FD14" s="33"/>
      <c r="FE14" s="33"/>
      <c r="FF14" s="33"/>
      <c r="FG14" s="33"/>
      <c r="FH14" s="33"/>
      <c r="FI14" s="33"/>
      <c r="FJ14" s="33"/>
      <c r="FK14" s="33"/>
      <c r="FL14" s="33"/>
      <c r="FM14" s="33"/>
      <c r="FN14" s="33"/>
      <c r="FO14" s="33"/>
      <c r="FP14" s="33"/>
      <c r="FQ14" s="33"/>
      <c r="FR14" s="33"/>
      <c r="FS14" s="33"/>
      <c r="FT14" s="33"/>
      <c r="FU14" s="33"/>
      <c r="FV14" s="33"/>
    </row>
    <row r="15" spans="1:178" s="16" customFormat="1" ht="14.4" customHeight="1" x14ac:dyDescent="0.35">
      <c r="A15" s="37" t="s">
        <v>6</v>
      </c>
      <c r="B15" s="10"/>
      <c r="C15" s="10"/>
      <c r="D15" s="10"/>
      <c r="E15" s="10"/>
      <c r="F15" s="10"/>
      <c r="G15" s="46">
        <v>0</v>
      </c>
      <c r="H15" s="46">
        <v>0</v>
      </c>
      <c r="I15" s="46">
        <v>0</v>
      </c>
      <c r="J15" s="46">
        <v>0</v>
      </c>
      <c r="K15" s="46">
        <v>0</v>
      </c>
      <c r="L15" s="46">
        <v>1171.3068451326408</v>
      </c>
      <c r="M15" s="46">
        <v>2529.6001774291863</v>
      </c>
      <c r="N15" s="46">
        <v>1838.4501356835217</v>
      </c>
      <c r="O15" s="46">
        <v>3416.6709735918112</v>
      </c>
      <c r="P15" s="46">
        <v>9368.4257912663998</v>
      </c>
      <c r="Q15" s="46">
        <v>25007.893222675237</v>
      </c>
      <c r="R15" s="46">
        <v>18377.753408188204</v>
      </c>
      <c r="S15" s="46">
        <v>16903.521942794192</v>
      </c>
      <c r="T15" s="46">
        <v>7331.1472991635092</v>
      </c>
      <c r="U15" s="46">
        <v>9246.8785262646852</v>
      </c>
      <c r="V15" s="46">
        <v>23033.385093122604</v>
      </c>
      <c r="W15" s="46">
        <v>35158.684040043896</v>
      </c>
      <c r="X15" s="46">
        <v>49249.50737893011</v>
      </c>
      <c r="Y15" s="46">
        <v>57319.631133875024</v>
      </c>
      <c r="Z15" s="46">
        <v>29616.996324232954</v>
      </c>
      <c r="AA15" s="46">
        <v>41997.882571665046</v>
      </c>
      <c r="AB15" s="46">
        <v>57277.076729206019</v>
      </c>
      <c r="AC15" s="46">
        <v>59833.97917327896</v>
      </c>
      <c r="AD15" s="46">
        <v>54943.052009645617</v>
      </c>
      <c r="AE15" s="46">
        <v>56121.054110896483</v>
      </c>
      <c r="AF15" s="46">
        <v>46035.332162926439</v>
      </c>
      <c r="AG15" s="46">
        <v>48293.250035937643</v>
      </c>
      <c r="AH15" s="46">
        <v>119044.01246319769</v>
      </c>
      <c r="AI15" s="46">
        <v>147544.9976373259</v>
      </c>
      <c r="AJ15" s="46">
        <v>154848.44222777023</v>
      </c>
      <c r="AK15" s="46">
        <v>118931.58559798705</v>
      </c>
      <c r="AL15" s="46">
        <v>59668.76989156194</v>
      </c>
      <c r="AM15" s="46">
        <v>79301.158657101914</v>
      </c>
      <c r="AN15" s="46">
        <v>105658.01363871386</v>
      </c>
      <c r="AO15" s="46">
        <v>120039.81157577224</v>
      </c>
      <c r="AP15" s="46">
        <v>101216.94814655907</v>
      </c>
      <c r="AQ15" s="46">
        <v>46724.306443704292</v>
      </c>
      <c r="AR15" s="46">
        <v>35412.249737861566</v>
      </c>
      <c r="AS15" s="46">
        <v>36226.865998081863</v>
      </c>
      <c r="AT15" s="46">
        <v>98278.596815729747</v>
      </c>
      <c r="AU15" s="46">
        <v>135971.43528990331</v>
      </c>
      <c r="AV15" s="46">
        <v>125092.92989895423</v>
      </c>
      <c r="AW15" s="46">
        <v>104282.55101952376</v>
      </c>
      <c r="AX15" s="46">
        <v>57893.093169890344</v>
      </c>
      <c r="AY15" s="196">
        <v>73279.14658442419</v>
      </c>
      <c r="AZ15" s="197">
        <v>108806.09696892183</v>
      </c>
      <c r="BA15" s="197">
        <v>133689.28810683126</v>
      </c>
      <c r="BB15" s="196">
        <v>109140.9327871413</v>
      </c>
      <c r="BC15" s="197">
        <v>100535.11591136269</v>
      </c>
      <c r="BD15" s="197">
        <v>83404.612478537019</v>
      </c>
      <c r="BE15" s="197">
        <v>102325.26596933044</v>
      </c>
      <c r="BF15" s="197">
        <v>299682.65627149772</v>
      </c>
      <c r="BG15" s="197">
        <v>144161.24149628216</v>
      </c>
      <c r="BH15" s="197">
        <v>156318.97487304313</v>
      </c>
      <c r="BI15" s="197">
        <v>124387.42986012949</v>
      </c>
      <c r="BJ15" s="204">
        <v>57150.600717793219</v>
      </c>
      <c r="BK15" s="23"/>
      <c r="BL15" s="10"/>
      <c r="BM15" s="89"/>
      <c r="BN15" s="23"/>
      <c r="BO15" s="10"/>
      <c r="BP15" s="10"/>
      <c r="BQ15" s="10"/>
      <c r="BR15" s="10"/>
      <c r="BS15" s="10"/>
      <c r="BT15" s="10"/>
      <c r="BU15" s="10"/>
      <c r="BV15" s="10"/>
      <c r="BW15" s="10"/>
      <c r="BX15" s="10"/>
      <c r="BY15" s="10"/>
      <c r="BZ15" s="32"/>
      <c r="CA15" s="32"/>
      <c r="CB15" s="100" t="s">
        <v>57</v>
      </c>
      <c r="CC15" s="100">
        <f>SUM(CC10:CC14)</f>
        <v>81998677.157857433</v>
      </c>
      <c r="CD15" s="33"/>
      <c r="CE15" s="33"/>
      <c r="CF15" s="260"/>
      <c r="CG15" s="10">
        <f t="shared" si="25"/>
        <v>0</v>
      </c>
      <c r="CH15" s="33"/>
      <c r="CN15" s="33"/>
      <c r="CO15" s="33"/>
      <c r="CP15" s="33"/>
      <c r="CQ15" s="33"/>
      <c r="CR15" s="33"/>
      <c r="CS15" s="33"/>
      <c r="CT15" s="33"/>
      <c r="CU15" s="33"/>
      <c r="CV15" s="33"/>
      <c r="CW15" s="33"/>
      <c r="CX15" s="33"/>
      <c r="CY15" s="33"/>
      <c r="CZ15" s="33"/>
      <c r="DA15" s="33"/>
      <c r="DB15" s="33"/>
      <c r="DC15" s="33"/>
      <c r="DD15" s="33"/>
      <c r="DE15" s="33"/>
      <c r="DF15" s="33"/>
      <c r="DG15" s="33"/>
      <c r="DH15" s="33"/>
      <c r="DI15" s="33"/>
      <c r="DJ15" s="33"/>
      <c r="DK15" s="33"/>
      <c r="DL15" s="33"/>
      <c r="DM15" s="33"/>
      <c r="DN15" s="33"/>
      <c r="DO15" s="33"/>
      <c r="DP15" s="33"/>
      <c r="DQ15" s="33"/>
      <c r="DR15" s="33"/>
      <c r="DS15" s="33"/>
      <c r="DT15" s="33"/>
      <c r="DU15" s="33"/>
      <c r="DV15" s="33"/>
      <c r="DW15" s="33"/>
      <c r="DX15" s="33"/>
      <c r="DY15" s="33"/>
      <c r="DZ15" s="33"/>
      <c r="EA15" s="33"/>
      <c r="EB15" s="33"/>
      <c r="EC15" s="33"/>
      <c r="ED15" s="33"/>
      <c r="EE15" s="33"/>
      <c r="EF15" s="33"/>
      <c r="EG15" s="33"/>
      <c r="EH15" s="33"/>
      <c r="EI15" s="33"/>
      <c r="EJ15" s="33"/>
      <c r="EK15" s="33"/>
      <c r="EL15" s="33"/>
      <c r="EM15" s="33"/>
      <c r="EN15" s="33"/>
      <c r="EO15" s="33"/>
      <c r="EP15" s="33"/>
      <c r="EQ15" s="33"/>
      <c r="ER15" s="33"/>
      <c r="ES15" s="33"/>
      <c r="ET15" s="33"/>
      <c r="EU15" s="33"/>
      <c r="EV15" s="33"/>
      <c r="EW15" s="33"/>
      <c r="EX15" s="33"/>
      <c r="EY15" s="33"/>
      <c r="EZ15" s="33"/>
      <c r="FA15" s="33"/>
      <c r="FB15" s="33"/>
      <c r="FC15" s="33"/>
      <c r="FD15" s="33"/>
      <c r="FE15" s="33"/>
      <c r="FF15" s="33"/>
      <c r="FG15" s="33"/>
      <c r="FH15" s="33"/>
      <c r="FI15" s="33"/>
      <c r="FJ15" s="33"/>
      <c r="FK15" s="33"/>
      <c r="FL15" s="33"/>
      <c r="FM15" s="33"/>
      <c r="FN15" s="33"/>
      <c r="FO15" s="33"/>
      <c r="FP15" s="33"/>
      <c r="FQ15" s="33"/>
      <c r="FR15" s="33"/>
      <c r="FS15" s="33"/>
      <c r="FT15" s="33"/>
      <c r="FU15" s="33"/>
      <c r="FV15" s="33"/>
    </row>
    <row r="16" spans="1:178" s="16" customFormat="1" ht="15" thickBot="1" x14ac:dyDescent="0.4">
      <c r="A16" s="28"/>
      <c r="B16" s="29"/>
      <c r="C16" s="29"/>
      <c r="D16" s="29"/>
      <c r="E16" s="29"/>
      <c r="F16" s="29"/>
      <c r="G16" s="29">
        <f>G9-SUM(G10:G15)</f>
        <v>0</v>
      </c>
      <c r="H16" s="29">
        <f t="shared" ref="H16:AK16" si="26">H9-SUM(H10:H15)</f>
        <v>0</v>
      </c>
      <c r="I16" s="29">
        <f t="shared" si="26"/>
        <v>0</v>
      </c>
      <c r="J16" s="29">
        <f t="shared" si="26"/>
        <v>0</v>
      </c>
      <c r="K16" s="29">
        <f t="shared" si="26"/>
        <v>0</v>
      </c>
      <c r="L16" s="29">
        <f t="shared" si="26"/>
        <v>0</v>
      </c>
      <c r="M16" s="29">
        <f t="shared" si="26"/>
        <v>0</v>
      </c>
      <c r="N16" s="29">
        <f t="shared" si="26"/>
        <v>0</v>
      </c>
      <c r="O16" s="29">
        <f t="shared" si="26"/>
        <v>0</v>
      </c>
      <c r="P16" s="29">
        <f t="shared" si="26"/>
        <v>0</v>
      </c>
      <c r="Q16" s="29">
        <f t="shared" si="26"/>
        <v>0</v>
      </c>
      <c r="R16" s="29">
        <f t="shared" si="26"/>
        <v>0</v>
      </c>
      <c r="S16" s="29">
        <f t="shared" si="26"/>
        <v>0</v>
      </c>
      <c r="T16" s="29">
        <f t="shared" si="26"/>
        <v>0</v>
      </c>
      <c r="U16" s="29">
        <f t="shared" si="26"/>
        <v>0</v>
      </c>
      <c r="V16" s="29">
        <f t="shared" si="26"/>
        <v>0</v>
      </c>
      <c r="W16" s="29">
        <f t="shared" si="26"/>
        <v>0</v>
      </c>
      <c r="X16" s="29">
        <f t="shared" si="26"/>
        <v>0</v>
      </c>
      <c r="Y16" s="29">
        <f t="shared" si="26"/>
        <v>0</v>
      </c>
      <c r="Z16" s="73">
        <f t="shared" si="26"/>
        <v>0</v>
      </c>
      <c r="AA16" s="73">
        <f t="shared" si="26"/>
        <v>0</v>
      </c>
      <c r="AB16" s="73">
        <f t="shared" si="26"/>
        <v>0</v>
      </c>
      <c r="AC16" s="73">
        <f t="shared" si="26"/>
        <v>0</v>
      </c>
      <c r="AD16" s="73">
        <f t="shared" si="26"/>
        <v>0</v>
      </c>
      <c r="AE16" s="73">
        <f t="shared" si="26"/>
        <v>0</v>
      </c>
      <c r="AF16" s="73">
        <f t="shared" si="26"/>
        <v>0</v>
      </c>
      <c r="AG16" s="73">
        <f t="shared" si="26"/>
        <v>0</v>
      </c>
      <c r="AH16" s="73">
        <f t="shared" si="26"/>
        <v>0</v>
      </c>
      <c r="AI16" s="73">
        <f t="shared" si="26"/>
        <v>0</v>
      </c>
      <c r="AJ16" s="73">
        <f t="shared" si="26"/>
        <v>0</v>
      </c>
      <c r="AK16" s="73">
        <f t="shared" si="26"/>
        <v>0</v>
      </c>
      <c r="AL16" s="73">
        <f t="shared" ref="AL16:AX16" si="27">AL9-SUM(AL10:AL15)</f>
        <v>0</v>
      </c>
      <c r="AM16" s="73">
        <f t="shared" si="27"/>
        <v>0</v>
      </c>
      <c r="AN16" s="73">
        <f t="shared" si="27"/>
        <v>0</v>
      </c>
      <c r="AO16" s="73">
        <f t="shared" si="27"/>
        <v>0</v>
      </c>
      <c r="AP16" s="73">
        <f t="shared" si="27"/>
        <v>0</v>
      </c>
      <c r="AQ16" s="73">
        <f t="shared" si="27"/>
        <v>0</v>
      </c>
      <c r="AR16" s="73">
        <f t="shared" si="27"/>
        <v>0</v>
      </c>
      <c r="AS16" s="73">
        <f t="shared" si="27"/>
        <v>0</v>
      </c>
      <c r="AT16" s="73">
        <f t="shared" si="27"/>
        <v>0</v>
      </c>
      <c r="AU16" s="73">
        <f t="shared" si="27"/>
        <v>0</v>
      </c>
      <c r="AV16" s="73">
        <f t="shared" si="27"/>
        <v>0</v>
      </c>
      <c r="AW16" s="73">
        <f t="shared" si="27"/>
        <v>0</v>
      </c>
      <c r="AX16" s="29">
        <f t="shared" si="27"/>
        <v>0</v>
      </c>
      <c r="AY16" s="30"/>
      <c r="AZ16" s="29"/>
      <c r="BA16" s="29"/>
      <c r="BB16" s="30"/>
      <c r="BC16" s="29"/>
      <c r="BD16" s="29"/>
      <c r="BE16" s="29"/>
      <c r="BF16" s="29"/>
      <c r="BG16" s="29"/>
      <c r="BH16" s="29"/>
      <c r="BI16" s="29"/>
      <c r="BJ16" s="52"/>
      <c r="BK16" s="30"/>
      <c r="BL16" s="29"/>
      <c r="BM16" s="83"/>
      <c r="BN16" s="30"/>
      <c r="BO16" s="29"/>
      <c r="BP16" s="29"/>
      <c r="BQ16" s="29"/>
      <c r="BR16" s="29"/>
      <c r="BS16" s="29"/>
      <c r="BT16" s="29"/>
      <c r="BU16" s="29"/>
      <c r="BV16" s="29"/>
      <c r="BW16" s="29"/>
      <c r="BX16" s="29"/>
      <c r="BY16" s="29"/>
      <c r="BZ16" s="5" t="s">
        <v>1</v>
      </c>
      <c r="CA16" s="32"/>
      <c r="CB16" s="100" t="s">
        <v>17</v>
      </c>
      <c r="CC16" s="100">
        <f>CC15-BZ9</f>
        <v>0</v>
      </c>
      <c r="CD16" s="33"/>
      <c r="CE16" s="33"/>
      <c r="CF16" s="260" t="s">
        <v>96</v>
      </c>
      <c r="CG16" s="29">
        <f>CG9-SUM(CG10:CG15)</f>
        <v>0</v>
      </c>
      <c r="CN16" s="33"/>
      <c r="CO16" s="33"/>
      <c r="CP16" s="33"/>
      <c r="CQ16" s="33"/>
      <c r="CR16" s="33"/>
      <c r="CS16" s="33"/>
      <c r="CT16" s="33"/>
      <c r="CU16" s="33"/>
      <c r="CV16" s="33"/>
      <c r="CW16" s="33"/>
      <c r="CX16" s="33"/>
      <c r="CY16" s="33"/>
      <c r="CZ16" s="33"/>
      <c r="DA16" s="33"/>
      <c r="DB16" s="33"/>
      <c r="DC16" s="33"/>
      <c r="DD16" s="33"/>
      <c r="DE16" s="33"/>
      <c r="DF16" s="33"/>
      <c r="DG16" s="33"/>
      <c r="DH16" s="33"/>
      <c r="DI16" s="33"/>
      <c r="DJ16" s="33"/>
      <c r="DK16" s="33"/>
      <c r="DL16" s="33"/>
      <c r="DM16" s="33"/>
      <c r="DN16" s="33"/>
      <c r="DO16" s="33"/>
      <c r="DP16" s="33"/>
      <c r="DQ16" s="33"/>
      <c r="DR16" s="33"/>
      <c r="DS16" s="33"/>
      <c r="DT16" s="33"/>
      <c r="DU16" s="33"/>
      <c r="DV16" s="33"/>
      <c r="DW16" s="33"/>
      <c r="DX16" s="33"/>
      <c r="DY16" s="33"/>
      <c r="DZ16" s="33"/>
      <c r="EA16" s="33"/>
      <c r="EB16" s="33"/>
      <c r="EC16" s="33"/>
      <c r="ED16" s="33"/>
      <c r="EE16" s="33"/>
      <c r="EF16" s="33"/>
      <c r="EG16" s="33"/>
      <c r="EH16" s="33"/>
      <c r="EI16" s="33"/>
      <c r="EJ16" s="33"/>
      <c r="EK16" s="33"/>
      <c r="EL16" s="33"/>
      <c r="EM16" s="33"/>
      <c r="EN16" s="33"/>
      <c r="EO16" s="33"/>
      <c r="EP16" s="33"/>
      <c r="EQ16" s="33"/>
      <c r="ER16" s="33"/>
      <c r="ES16" s="33"/>
      <c r="ET16" s="33"/>
      <c r="EU16" s="33"/>
      <c r="EV16" s="33"/>
      <c r="EW16" s="33"/>
      <c r="EX16" s="33"/>
      <c r="EY16" s="33"/>
      <c r="EZ16" s="33"/>
      <c r="FA16" s="33"/>
      <c r="FB16" s="33"/>
      <c r="FC16" s="33"/>
      <c r="FD16" s="33"/>
      <c r="FE16" s="33"/>
      <c r="FF16" s="33"/>
      <c r="FG16" s="33"/>
      <c r="FH16" s="33"/>
      <c r="FI16" s="33"/>
      <c r="FJ16" s="33"/>
      <c r="FK16" s="33"/>
      <c r="FL16" s="33"/>
      <c r="FM16" s="33"/>
      <c r="FN16" s="33"/>
      <c r="FO16" s="33"/>
      <c r="FP16" s="33"/>
      <c r="FQ16" s="33"/>
      <c r="FR16" s="33"/>
      <c r="FS16" s="33"/>
      <c r="FT16" s="33"/>
      <c r="FU16" s="33"/>
      <c r="FV16" s="33"/>
    </row>
    <row r="17" spans="1:178" s="9" customFormat="1" ht="14.4" customHeight="1" x14ac:dyDescent="0.35">
      <c r="A17" s="27" t="s">
        <v>60</v>
      </c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96"/>
      <c r="AA17" s="6"/>
      <c r="AB17" s="42"/>
      <c r="AC17" s="96"/>
      <c r="AD17" s="6"/>
      <c r="AE17" s="6"/>
      <c r="AF17" s="6"/>
      <c r="AG17" s="6"/>
      <c r="AH17" s="6"/>
      <c r="AI17" s="6"/>
      <c r="AJ17" s="6"/>
      <c r="AK17" s="6"/>
      <c r="AL17" s="96"/>
      <c r="AM17" s="6"/>
      <c r="AN17" s="6"/>
      <c r="AO17" s="96"/>
      <c r="AP17" s="6"/>
      <c r="AQ17" s="6"/>
      <c r="AR17" s="6"/>
      <c r="AS17" s="6"/>
      <c r="AT17" s="6"/>
      <c r="AU17" s="6"/>
      <c r="AV17" s="6"/>
      <c r="AW17" s="6"/>
      <c r="AX17" s="6"/>
      <c r="AY17" s="22"/>
      <c r="AZ17" s="6"/>
      <c r="BA17" s="6"/>
      <c r="BB17" s="22"/>
      <c r="BC17" s="6"/>
      <c r="BD17" s="6"/>
      <c r="BE17" s="6"/>
      <c r="BF17" s="6"/>
      <c r="BG17" s="6"/>
      <c r="BH17" s="6"/>
      <c r="BI17" s="6"/>
      <c r="BJ17" s="182"/>
      <c r="BK17" s="198">
        <f>'[6]REVISED SUMMARY'!Y95</f>
        <v>106117.07032367273</v>
      </c>
      <c r="BL17" s="199">
        <f>'[6]REVISED SUMMARY'!Z95</f>
        <v>120016.34938903066</v>
      </c>
      <c r="BM17" s="200">
        <f>'[6]REVISED SUMMARY'!AA95</f>
        <v>122120.12501580695</v>
      </c>
      <c r="BN17" s="198">
        <f>'[6]REVISED SUMMARY'!AB95</f>
        <v>102921.19909731494</v>
      </c>
      <c r="BO17" s="199">
        <f>'[6]REVISED SUMMARY'!AC95</f>
        <v>106178.98607321468</v>
      </c>
      <c r="BP17" s="199">
        <f>'[6]REVISED SUMMARY'!AD95</f>
        <v>95057.523333154342</v>
      </c>
      <c r="BQ17" s="199">
        <f>'[6]REVISED SUMMARY'!AE95</f>
        <v>114533.35783792731</v>
      </c>
      <c r="BR17" s="199">
        <f>'[6]REVISED SUMMARY'!AF95</f>
        <v>253417.79596994023</v>
      </c>
      <c r="BS17" s="199">
        <f>'[6]REVISED SUMMARY'!AG95</f>
        <v>285647.98629304901</v>
      </c>
      <c r="BT17" s="199">
        <f>'[6]REVISED SUMMARY'!AH95</f>
        <v>269522.50510608358</v>
      </c>
      <c r="BU17" s="199">
        <f>'[6]REVISED SUMMARY'!AI95</f>
        <v>194640.85032510592</v>
      </c>
      <c r="BV17" s="199">
        <f>'[6]REVISED SUMMARY'!AJ95</f>
        <v>103387.2036465742</v>
      </c>
      <c r="BW17" s="199">
        <f>'[6]REVISED SUMMARY'!AK95</f>
        <v>106117.07032367273</v>
      </c>
      <c r="BX17" s="199">
        <f>'[6]REVISED SUMMARY'!AL95</f>
        <v>120016.34938903066</v>
      </c>
      <c r="BY17" s="199">
        <f>'[6]REVISED SUMMARY'!AM95</f>
        <v>122120.12501580695</v>
      </c>
      <c r="BZ17" s="100">
        <f>SUM(B17:BY17)</f>
        <v>2221814.497139385</v>
      </c>
      <c r="CA17" s="32"/>
      <c r="CB17" s="16"/>
      <c r="CC17" s="16"/>
      <c r="CD17" s="33"/>
      <c r="CE17" s="33"/>
      <c r="CF17" s="260"/>
      <c r="CG17" s="58">
        <f>SUM(BN17:BY17)</f>
        <v>1873560.9524108744</v>
      </c>
      <c r="CH17" s="8"/>
      <c r="CI17" s="8"/>
      <c r="CJ17" s="8"/>
      <c r="CK17" s="8"/>
      <c r="CL17" s="8"/>
      <c r="CM17" s="8"/>
      <c r="CN17" s="8"/>
      <c r="CO17" s="8"/>
      <c r="CP17" s="8"/>
      <c r="CQ17" s="8"/>
      <c r="CR17" s="8"/>
      <c r="CS17" s="8"/>
      <c r="CT17" s="8"/>
      <c r="CU17" s="8"/>
      <c r="CV17" s="8"/>
      <c r="CW17" s="8"/>
      <c r="CX17" s="8"/>
      <c r="CY17" s="8"/>
      <c r="CZ17" s="8"/>
      <c r="DA17" s="8"/>
      <c r="DB17" s="8"/>
      <c r="DC17" s="8"/>
      <c r="DD17" s="8"/>
      <c r="DE17" s="8"/>
      <c r="DF17" s="8"/>
      <c r="DG17" s="8"/>
      <c r="DH17" s="8"/>
      <c r="DI17" s="8"/>
      <c r="DJ17" s="8"/>
      <c r="DK17" s="8"/>
      <c r="DL17" s="8"/>
      <c r="DM17" s="8"/>
      <c r="DN17" s="8"/>
      <c r="DO17" s="8"/>
      <c r="DP17" s="8"/>
      <c r="DQ17" s="8"/>
      <c r="DR17" s="8"/>
      <c r="DS17" s="8"/>
      <c r="DT17" s="8"/>
      <c r="DU17" s="8"/>
      <c r="DV17" s="8"/>
      <c r="DW17" s="8"/>
      <c r="DX17" s="8"/>
      <c r="DY17" s="8"/>
      <c r="DZ17" s="8"/>
      <c r="EA17" s="8"/>
      <c r="EB17" s="8"/>
      <c r="EC17" s="8"/>
      <c r="ED17" s="8"/>
      <c r="EE17" s="8"/>
      <c r="EF17" s="8"/>
      <c r="EG17" s="8"/>
      <c r="EH17" s="8"/>
      <c r="EI17" s="8"/>
      <c r="EJ17" s="8"/>
      <c r="EK17" s="8"/>
      <c r="EL17" s="8"/>
      <c r="EM17" s="8"/>
      <c r="EN17" s="8"/>
      <c r="EO17" s="8"/>
      <c r="EP17" s="8"/>
      <c r="EQ17" s="8"/>
      <c r="ER17" s="8"/>
      <c r="ES17" s="8"/>
      <c r="ET17" s="8"/>
      <c r="EU17" s="8"/>
      <c r="EV17" s="8"/>
      <c r="EW17" s="8"/>
      <c r="EX17" s="8"/>
      <c r="EY17" s="8"/>
      <c r="EZ17" s="8"/>
      <c r="FA17" s="8"/>
      <c r="FB17" s="8"/>
      <c r="FC17" s="8"/>
      <c r="FD17" s="8"/>
      <c r="FE17" s="8"/>
      <c r="FF17" s="8"/>
      <c r="FG17" s="8"/>
      <c r="FH17" s="8"/>
      <c r="FI17" s="8"/>
      <c r="FJ17" s="8"/>
      <c r="FK17" s="8"/>
      <c r="FL17" s="8"/>
      <c r="FM17" s="8"/>
      <c r="FN17" s="8"/>
      <c r="FO17" s="8"/>
      <c r="FP17" s="8"/>
      <c r="FQ17" s="8"/>
      <c r="FR17" s="8"/>
      <c r="FS17" s="8"/>
      <c r="FT17" s="8"/>
      <c r="FU17" s="8"/>
      <c r="FV17" s="8"/>
    </row>
    <row r="18" spans="1:178" s="16" customFormat="1" x14ac:dyDescent="0.35">
      <c r="A18" s="24" t="s">
        <v>10</v>
      </c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78"/>
      <c r="AA18" s="25"/>
      <c r="AB18" s="25"/>
      <c r="AC18" s="78"/>
      <c r="AD18" s="25"/>
      <c r="AE18" s="25"/>
      <c r="AF18" s="25"/>
      <c r="AG18" s="25"/>
      <c r="AH18" s="25"/>
      <c r="AI18" s="25"/>
      <c r="AJ18" s="25"/>
      <c r="AK18" s="25"/>
      <c r="AL18" s="78"/>
      <c r="AM18" s="25"/>
      <c r="AN18" s="25"/>
      <c r="AO18" s="78"/>
      <c r="AP18" s="25"/>
      <c r="AQ18" s="25"/>
      <c r="AR18" s="25"/>
      <c r="AS18" s="25"/>
      <c r="AT18" s="25"/>
      <c r="AU18" s="25"/>
      <c r="AV18" s="25"/>
      <c r="AW18" s="25"/>
      <c r="AX18" s="25"/>
      <c r="AY18" s="31"/>
      <c r="AZ18" s="25"/>
      <c r="BA18" s="25"/>
      <c r="BB18" s="31"/>
      <c r="BC18" s="25"/>
      <c r="BD18" s="25"/>
      <c r="BE18" s="25"/>
      <c r="BF18" s="25"/>
      <c r="BG18" s="25"/>
      <c r="BH18" s="25"/>
      <c r="BI18" s="25"/>
      <c r="BJ18" s="53"/>
      <c r="BK18" s="194">
        <f>'[6]REVISED SUMMARY'!Y98</f>
        <v>1963.8080030049198</v>
      </c>
      <c r="BL18" s="195">
        <f>'[6]REVISED SUMMARY'!Z98</f>
        <v>2939.7448447997122</v>
      </c>
      <c r="BM18" s="201">
        <f>'[6]REVISED SUMMARY'!AA98</f>
        <v>2923.2411519113857</v>
      </c>
      <c r="BN18" s="194">
        <f>'[6]REVISED SUMMARY'!AB98</f>
        <v>2463.388909558998</v>
      </c>
      <c r="BO18" s="195">
        <f>'[6]REVISED SUMMARY'!AC98</f>
        <v>1829.9543824725965</v>
      </c>
      <c r="BP18" s="195">
        <f>'[6]REVISED SUMMARY'!AD98</f>
        <v>-700.97779864591178</v>
      </c>
      <c r="BQ18" s="195">
        <f>'[6]REVISED SUMMARY'!AE98</f>
        <v>-8783.9755041249773</v>
      </c>
      <c r="BR18" s="195">
        <f>'[6]REVISED SUMMARY'!AF98</f>
        <v>-62527.986529911359</v>
      </c>
      <c r="BS18" s="195">
        <f>'[6]REVISED SUMMARY'!AG98</f>
        <v>-85117.543651366999</v>
      </c>
      <c r="BT18" s="195">
        <f>'[6]REVISED SUMMARY'!AH98</f>
        <v>-80863.277666929775</v>
      </c>
      <c r="BU18" s="195">
        <f>'[6]REVISED SUMMARY'!AI98</f>
        <v>-36739.111438548985</v>
      </c>
      <c r="BV18" s="195">
        <f>'[6]REVISED SUMMARY'!AJ98</f>
        <v>-1195.6193358661628</v>
      </c>
      <c r="BW18" s="195">
        <f>'[6]REVISED SUMMARY'!AK98</f>
        <v>1963.8080030049198</v>
      </c>
      <c r="BX18" s="195">
        <f>'[6]REVISED SUMMARY'!AL98</f>
        <v>2939.7448447997122</v>
      </c>
      <c r="BY18" s="195">
        <f>'[6]REVISED SUMMARY'!AM98</f>
        <v>2923.2411519113857</v>
      </c>
      <c r="BZ18" s="32"/>
      <c r="CA18" s="32"/>
      <c r="CB18" s="100" t="s">
        <v>26</v>
      </c>
      <c r="CC18" s="32"/>
      <c r="CD18" s="33"/>
      <c r="CE18" s="33"/>
      <c r="CF18" s="260" t="s">
        <v>97</v>
      </c>
      <c r="CG18" s="59">
        <f t="shared" ref="CG18:CG23" si="28">SUM(BN18:BY18)</f>
        <v>-263808.35463364661</v>
      </c>
      <c r="CH18" s="33"/>
      <c r="CI18" s="33"/>
      <c r="CJ18" s="33"/>
      <c r="CK18" s="33"/>
      <c r="CL18" s="33"/>
      <c r="CM18" s="33"/>
      <c r="CN18" s="33"/>
      <c r="CO18" s="33"/>
      <c r="CP18" s="33"/>
      <c r="CQ18" s="33"/>
      <c r="CR18" s="33"/>
      <c r="CS18" s="33"/>
      <c r="CT18" s="33"/>
      <c r="CU18" s="33"/>
      <c r="CV18" s="33"/>
      <c r="CW18" s="33"/>
      <c r="CX18" s="33"/>
      <c r="CY18" s="33"/>
      <c r="CZ18" s="33"/>
      <c r="DA18" s="33"/>
      <c r="DB18" s="33"/>
      <c r="DC18" s="33"/>
      <c r="DD18" s="33"/>
      <c r="DE18" s="33"/>
      <c r="DF18" s="33"/>
      <c r="DG18" s="33"/>
      <c r="DH18" s="33"/>
      <c r="DI18" s="33"/>
      <c r="DJ18" s="33"/>
      <c r="DK18" s="33"/>
      <c r="DL18" s="33"/>
      <c r="DM18" s="33"/>
      <c r="DN18" s="33"/>
      <c r="DO18" s="33"/>
      <c r="DP18" s="33"/>
      <c r="DQ18" s="33"/>
      <c r="DR18" s="33"/>
      <c r="DS18" s="33"/>
      <c r="DT18" s="33"/>
      <c r="DU18" s="33"/>
      <c r="DV18" s="33"/>
      <c r="DW18" s="33"/>
      <c r="DX18" s="33"/>
      <c r="DY18" s="33"/>
      <c r="DZ18" s="33"/>
      <c r="EA18" s="33"/>
      <c r="EB18" s="33"/>
      <c r="EC18" s="33"/>
      <c r="ED18" s="33"/>
      <c r="EE18" s="33"/>
      <c r="EF18" s="33"/>
      <c r="EG18" s="33"/>
      <c r="EH18" s="33"/>
      <c r="EI18" s="33"/>
      <c r="EJ18" s="33"/>
      <c r="EK18" s="33"/>
      <c r="EL18" s="33"/>
      <c r="EM18" s="33"/>
      <c r="EN18" s="33"/>
      <c r="EO18" s="33"/>
      <c r="EP18" s="33"/>
      <c r="EQ18" s="33"/>
      <c r="ER18" s="33"/>
      <c r="ES18" s="33"/>
      <c r="ET18" s="33"/>
      <c r="EU18" s="33"/>
      <c r="EV18" s="33"/>
      <c r="EW18" s="33"/>
      <c r="EX18" s="33"/>
      <c r="EY18" s="33"/>
      <c r="EZ18" s="33"/>
      <c r="FA18" s="33"/>
      <c r="FB18" s="33"/>
      <c r="FC18" s="33"/>
      <c r="FD18" s="33"/>
      <c r="FE18" s="33"/>
      <c r="FF18" s="33"/>
      <c r="FG18" s="33"/>
      <c r="FH18" s="33"/>
      <c r="FI18" s="33"/>
      <c r="FJ18" s="33"/>
      <c r="FK18" s="33"/>
      <c r="FL18" s="33"/>
      <c r="FM18" s="33"/>
      <c r="FN18" s="33"/>
      <c r="FO18" s="33"/>
      <c r="FP18" s="33"/>
      <c r="FQ18" s="33"/>
      <c r="FR18" s="33"/>
      <c r="FS18" s="33"/>
      <c r="FT18" s="33"/>
      <c r="FU18" s="33"/>
      <c r="FV18" s="33"/>
    </row>
    <row r="19" spans="1:178" s="16" customFormat="1" x14ac:dyDescent="0.35">
      <c r="A19" s="24" t="s">
        <v>11</v>
      </c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78"/>
      <c r="AA19" s="25"/>
      <c r="AB19" s="25"/>
      <c r="AC19" s="78"/>
      <c r="AD19" s="25"/>
      <c r="AE19" s="25"/>
      <c r="AF19" s="25"/>
      <c r="AG19" s="25"/>
      <c r="AH19" s="25"/>
      <c r="AI19" s="25"/>
      <c r="AJ19" s="25"/>
      <c r="AK19" s="25"/>
      <c r="AL19" s="78"/>
      <c r="AM19" s="25"/>
      <c r="AN19" s="25"/>
      <c r="AO19" s="78"/>
      <c r="AP19" s="25"/>
      <c r="AQ19" s="25"/>
      <c r="AR19" s="25"/>
      <c r="AS19" s="25"/>
      <c r="AT19" s="25"/>
      <c r="AU19" s="25"/>
      <c r="AV19" s="25"/>
      <c r="AW19" s="25"/>
      <c r="AX19" s="25"/>
      <c r="AY19" s="31"/>
      <c r="AZ19" s="25"/>
      <c r="BA19" s="25"/>
      <c r="BB19" s="31"/>
      <c r="BC19" s="25"/>
      <c r="BD19" s="25"/>
      <c r="BE19" s="25"/>
      <c r="BF19" s="25"/>
      <c r="BG19" s="25"/>
      <c r="BH19" s="25"/>
      <c r="BI19" s="25"/>
      <c r="BJ19" s="53"/>
      <c r="BK19" s="194">
        <f>'[6]REVISED SUMMARY'!Y99</f>
        <v>25499.461885606182</v>
      </c>
      <c r="BL19" s="195">
        <f>'[6]REVISED SUMMARY'!Z99</f>
        <v>28399.793140362148</v>
      </c>
      <c r="BM19" s="201">
        <f>'[6]REVISED SUMMARY'!AA99</f>
        <v>28721.742834592969</v>
      </c>
      <c r="BN19" s="194">
        <f>'[6]REVISED SUMMARY'!AB99</f>
        <v>22394.086247998599</v>
      </c>
      <c r="BO19" s="195">
        <f>'[6]REVISED SUMMARY'!AC99</f>
        <v>23873.448148312938</v>
      </c>
      <c r="BP19" s="195">
        <f>'[6]REVISED SUMMARY'!AD99</f>
        <v>24612.48432075396</v>
      </c>
      <c r="BQ19" s="195">
        <f>'[6]REVISED SUMMARY'!AE99</f>
        <v>31870.003927944857</v>
      </c>
      <c r="BR19" s="195">
        <f>'[6]REVISED SUMMARY'!AF99</f>
        <v>52542.404743416759</v>
      </c>
      <c r="BS19" s="195">
        <f>'[6]REVISED SUMMARY'!AG99</f>
        <v>67482.697504766256</v>
      </c>
      <c r="BT19" s="195">
        <f>'[6]REVISED SUMMARY'!AH99</f>
        <v>58713.357579933545</v>
      </c>
      <c r="BU19" s="195">
        <f>'[6]REVISED SUMMARY'!AI99</f>
        <v>44735.067380544111</v>
      </c>
      <c r="BV19" s="195">
        <f>'[6]REVISED SUMMARY'!AJ99</f>
        <v>27301.45254686167</v>
      </c>
      <c r="BW19" s="195">
        <f>'[6]REVISED SUMMARY'!AK99</f>
        <v>25499.461885606182</v>
      </c>
      <c r="BX19" s="195">
        <f>'[6]REVISED SUMMARY'!AL99</f>
        <v>28399.793140362148</v>
      </c>
      <c r="BY19" s="195">
        <f>'[6]REVISED SUMMARY'!AM99</f>
        <v>28721.742834592969</v>
      </c>
      <c r="BZ19" s="32"/>
      <c r="CA19" s="32"/>
      <c r="CB19" s="32" t="s">
        <v>69</v>
      </c>
      <c r="CC19" s="32">
        <f>'[3]Revised Summary'!$BK$11</f>
        <v>14090948.452100439</v>
      </c>
      <c r="CD19" s="33"/>
      <c r="CE19" s="33"/>
      <c r="CF19" s="260"/>
      <c r="CG19" s="59">
        <f t="shared" si="28"/>
        <v>436146.00026109396</v>
      </c>
      <c r="CH19" s="33"/>
      <c r="CI19" s="33"/>
      <c r="CJ19" s="33"/>
      <c r="CK19" s="33"/>
      <c r="CL19" s="33"/>
      <c r="CM19" s="33"/>
      <c r="CN19" s="33"/>
      <c r="CO19" s="33"/>
      <c r="CP19" s="33"/>
      <c r="CQ19" s="33"/>
      <c r="CR19" s="33"/>
      <c r="CS19" s="33"/>
      <c r="CT19" s="33"/>
      <c r="CU19" s="33"/>
      <c r="CV19" s="33"/>
      <c r="CW19" s="33"/>
      <c r="CX19" s="33"/>
      <c r="CY19" s="33"/>
      <c r="CZ19" s="33"/>
      <c r="DA19" s="33"/>
      <c r="DB19" s="33"/>
      <c r="DC19" s="33"/>
      <c r="DD19" s="33"/>
      <c r="DE19" s="33"/>
      <c r="DF19" s="33"/>
      <c r="DG19" s="33"/>
      <c r="DH19" s="33"/>
      <c r="DI19" s="33"/>
      <c r="DJ19" s="33"/>
      <c r="DK19" s="33"/>
      <c r="DL19" s="33"/>
      <c r="DM19" s="33"/>
      <c r="DN19" s="33"/>
      <c r="DO19" s="33"/>
      <c r="DP19" s="33"/>
      <c r="DQ19" s="33"/>
      <c r="DR19" s="33"/>
      <c r="DS19" s="33"/>
      <c r="DT19" s="33"/>
      <c r="DU19" s="33"/>
      <c r="DV19" s="33"/>
      <c r="DW19" s="33"/>
      <c r="DX19" s="33"/>
      <c r="DY19" s="33"/>
      <c r="DZ19" s="33"/>
      <c r="EA19" s="33"/>
      <c r="EB19" s="33"/>
      <c r="EC19" s="33"/>
      <c r="ED19" s="33"/>
      <c r="EE19" s="33"/>
      <c r="EF19" s="33"/>
      <c r="EG19" s="33"/>
      <c r="EH19" s="33"/>
      <c r="EI19" s="33"/>
      <c r="EJ19" s="33"/>
      <c r="EK19" s="33"/>
      <c r="EL19" s="33"/>
      <c r="EM19" s="33"/>
      <c r="EN19" s="33"/>
      <c r="EO19" s="33"/>
      <c r="EP19" s="33"/>
      <c r="EQ19" s="33"/>
      <c r="ER19" s="33"/>
      <c r="ES19" s="33"/>
      <c r="ET19" s="33"/>
      <c r="EU19" s="33"/>
      <c r="EV19" s="33"/>
      <c r="EW19" s="33"/>
      <c r="EX19" s="33"/>
      <c r="EY19" s="33"/>
      <c r="EZ19" s="33"/>
      <c r="FA19" s="33"/>
      <c r="FB19" s="33"/>
      <c r="FC19" s="33"/>
      <c r="FD19" s="33"/>
      <c r="FE19" s="33"/>
      <c r="FF19" s="33"/>
      <c r="FG19" s="33"/>
      <c r="FH19" s="33"/>
      <c r="FI19" s="33"/>
      <c r="FJ19" s="33"/>
      <c r="FK19" s="33"/>
      <c r="FL19" s="33"/>
      <c r="FM19" s="33"/>
      <c r="FN19" s="33"/>
      <c r="FO19" s="33"/>
      <c r="FP19" s="33"/>
      <c r="FQ19" s="33"/>
      <c r="FR19" s="33"/>
      <c r="FS19" s="33"/>
      <c r="FT19" s="33"/>
      <c r="FU19" s="33"/>
      <c r="FV19" s="33"/>
    </row>
    <row r="20" spans="1:178" s="16" customFormat="1" x14ac:dyDescent="0.35">
      <c r="A20" s="24" t="s">
        <v>12</v>
      </c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78"/>
      <c r="AA20" s="25"/>
      <c r="AB20" s="25"/>
      <c r="AC20" s="78"/>
      <c r="AD20" s="25"/>
      <c r="AE20" s="25"/>
      <c r="AF20" s="25"/>
      <c r="AG20" s="25"/>
      <c r="AH20" s="25"/>
      <c r="AI20" s="25"/>
      <c r="AJ20" s="25"/>
      <c r="AK20" s="25"/>
      <c r="AL20" s="78"/>
      <c r="AM20" s="25"/>
      <c r="AN20" s="25"/>
      <c r="AO20" s="78"/>
      <c r="AP20" s="25"/>
      <c r="AQ20" s="25"/>
      <c r="AR20" s="25"/>
      <c r="AS20" s="25"/>
      <c r="AT20" s="25"/>
      <c r="AU20" s="25"/>
      <c r="AV20" s="25"/>
      <c r="AW20" s="25"/>
      <c r="AX20" s="25"/>
      <c r="AY20" s="31"/>
      <c r="AZ20" s="25"/>
      <c r="BA20" s="25"/>
      <c r="BB20" s="31"/>
      <c r="BC20" s="25"/>
      <c r="BD20" s="25"/>
      <c r="BE20" s="25"/>
      <c r="BF20" s="25"/>
      <c r="BG20" s="25"/>
      <c r="BH20" s="25"/>
      <c r="BI20" s="25"/>
      <c r="BJ20" s="53"/>
      <c r="BK20" s="194">
        <f>'[6]REVISED SUMMARY'!Y100</f>
        <v>53382.116879840723</v>
      </c>
      <c r="BL20" s="195">
        <f>'[6]REVISED SUMMARY'!Z100</f>
        <v>61972.038748106381</v>
      </c>
      <c r="BM20" s="201">
        <f>'[6]REVISED SUMMARY'!AA100</f>
        <v>62759.840083029005</v>
      </c>
      <c r="BN20" s="194">
        <f>'[6]REVISED SUMMARY'!AB100</f>
        <v>54465.177399652312</v>
      </c>
      <c r="BO20" s="195">
        <f>'[6]REVISED SUMMARY'!AC100</f>
        <v>55449.668294783209</v>
      </c>
      <c r="BP20" s="195">
        <f>'[6]REVISED SUMMARY'!AD100</f>
        <v>46486.325615011476</v>
      </c>
      <c r="BQ20" s="195">
        <f>'[6]REVISED SUMMARY'!AE100</f>
        <v>55654.341757587114</v>
      </c>
      <c r="BR20" s="195">
        <f>'[6]REVISED SUMMARY'!AF100</f>
        <v>156757.72234972741</v>
      </c>
      <c r="BS20" s="195">
        <f>'[6]REVISED SUMMARY'!AG100</f>
        <v>181054.7419311431</v>
      </c>
      <c r="BT20" s="195">
        <f>'[6]REVISED SUMMARY'!AH100</f>
        <v>173228.67542888038</v>
      </c>
      <c r="BU20" s="195">
        <f>'[6]REVISED SUMMARY'!AI100</f>
        <v>113050.92803620912</v>
      </c>
      <c r="BV20" s="195">
        <f>'[6]REVISED SUMMARY'!AJ100</f>
        <v>49965.907789784571</v>
      </c>
      <c r="BW20" s="195">
        <f>'[6]REVISED SUMMARY'!AK100</f>
        <v>53382.116879840723</v>
      </c>
      <c r="BX20" s="195">
        <f>'[6]REVISED SUMMARY'!AL100</f>
        <v>61972.038748106381</v>
      </c>
      <c r="BY20" s="195">
        <f>'[6]REVISED SUMMARY'!AM100</f>
        <v>62759.840083029005</v>
      </c>
      <c r="BZ20" s="32"/>
      <c r="CA20" s="32"/>
      <c r="CB20" s="32" t="s">
        <v>70</v>
      </c>
      <c r="CC20" s="32">
        <f>'[4]Revised Summary'!$AY$11</f>
        <v>25155889.244022183</v>
      </c>
      <c r="CD20" s="33"/>
      <c r="CE20" s="33"/>
      <c r="CF20" s="260" t="s">
        <v>98</v>
      </c>
      <c r="CG20" s="59">
        <f t="shared" si="28"/>
        <v>1064227.4843137548</v>
      </c>
      <c r="CH20" s="33"/>
      <c r="CI20" s="33"/>
      <c r="CJ20" s="33"/>
      <c r="CK20" s="33"/>
      <c r="CL20" s="33"/>
      <c r="CM20" s="33"/>
      <c r="CN20" s="33"/>
      <c r="CO20" s="33"/>
      <c r="CP20" s="33"/>
      <c r="CQ20" s="33"/>
      <c r="CR20" s="33"/>
      <c r="CS20" s="33"/>
      <c r="CT20" s="33"/>
      <c r="CU20" s="33"/>
      <c r="CV20" s="33"/>
      <c r="CW20" s="33"/>
      <c r="CX20" s="33"/>
      <c r="CY20" s="33"/>
      <c r="CZ20" s="33"/>
      <c r="DA20" s="33"/>
      <c r="DB20" s="33"/>
      <c r="DC20" s="33"/>
      <c r="DD20" s="33"/>
      <c r="DE20" s="33"/>
      <c r="DF20" s="33"/>
      <c r="DG20" s="33"/>
      <c r="DH20" s="33"/>
      <c r="DI20" s="33"/>
      <c r="DJ20" s="33"/>
      <c r="DK20" s="33"/>
      <c r="DL20" s="33"/>
      <c r="DM20" s="33"/>
      <c r="DN20" s="33"/>
      <c r="DO20" s="33"/>
      <c r="DP20" s="33"/>
      <c r="DQ20" s="33"/>
      <c r="DR20" s="33"/>
      <c r="DS20" s="33"/>
      <c r="DT20" s="33"/>
      <c r="DU20" s="33"/>
      <c r="DV20" s="33"/>
      <c r="DW20" s="33"/>
      <c r="DX20" s="33"/>
      <c r="DY20" s="33"/>
      <c r="DZ20" s="33"/>
      <c r="EA20" s="33"/>
      <c r="EB20" s="33"/>
      <c r="EC20" s="33"/>
      <c r="ED20" s="33"/>
      <c r="EE20" s="33"/>
      <c r="EF20" s="33"/>
      <c r="EG20" s="33"/>
      <c r="EH20" s="33"/>
      <c r="EI20" s="33"/>
      <c r="EJ20" s="33"/>
      <c r="EK20" s="33"/>
      <c r="EL20" s="33"/>
      <c r="EM20" s="33"/>
      <c r="EN20" s="33"/>
      <c r="EO20" s="33"/>
      <c r="EP20" s="33"/>
      <c r="EQ20" s="33"/>
      <c r="ER20" s="33"/>
      <c r="ES20" s="33"/>
      <c r="ET20" s="33"/>
      <c r="EU20" s="33"/>
      <c r="EV20" s="33"/>
      <c r="EW20" s="33"/>
      <c r="EX20" s="33"/>
      <c r="EY20" s="33"/>
      <c r="EZ20" s="33"/>
      <c r="FA20" s="33"/>
      <c r="FB20" s="33"/>
      <c r="FC20" s="33"/>
      <c r="FD20" s="33"/>
      <c r="FE20" s="33"/>
      <c r="FF20" s="33"/>
      <c r="FG20" s="33"/>
      <c r="FH20" s="33"/>
      <c r="FI20" s="33"/>
      <c r="FJ20" s="33"/>
      <c r="FK20" s="33"/>
      <c r="FL20" s="33"/>
      <c r="FM20" s="33"/>
      <c r="FN20" s="33"/>
      <c r="FO20" s="33"/>
      <c r="FP20" s="33"/>
      <c r="FQ20" s="33"/>
      <c r="FR20" s="33"/>
      <c r="FS20" s="33"/>
      <c r="FT20" s="33"/>
      <c r="FU20" s="33"/>
      <c r="FV20" s="33"/>
    </row>
    <row r="21" spans="1:178" s="16" customFormat="1" x14ac:dyDescent="0.35">
      <c r="A21" s="24" t="s">
        <v>13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78"/>
      <c r="AA21" s="25"/>
      <c r="AB21" s="25"/>
      <c r="AC21" s="78"/>
      <c r="AD21" s="25"/>
      <c r="AE21" s="25"/>
      <c r="AF21" s="25"/>
      <c r="AG21" s="25"/>
      <c r="AH21" s="25"/>
      <c r="AI21" s="25"/>
      <c r="AJ21" s="25"/>
      <c r="AK21" s="25"/>
      <c r="AL21" s="78"/>
      <c r="AM21" s="25"/>
      <c r="AN21" s="25"/>
      <c r="AO21" s="78"/>
      <c r="AP21" s="25"/>
      <c r="AQ21" s="25"/>
      <c r="AR21" s="25"/>
      <c r="AS21" s="25"/>
      <c r="AT21" s="25"/>
      <c r="AU21" s="25"/>
      <c r="AV21" s="25"/>
      <c r="AW21" s="25"/>
      <c r="AX21" s="25"/>
      <c r="AY21" s="31"/>
      <c r="AZ21" s="25"/>
      <c r="BA21" s="25"/>
      <c r="BB21" s="31"/>
      <c r="BC21" s="25"/>
      <c r="BD21" s="25"/>
      <c r="BE21" s="25"/>
      <c r="BF21" s="25"/>
      <c r="BG21" s="25"/>
      <c r="BH21" s="25"/>
      <c r="BI21" s="25"/>
      <c r="BJ21" s="53"/>
      <c r="BK21" s="194">
        <f>'[6]REVISED SUMMARY'!Y101</f>
        <v>18771.015512852275</v>
      </c>
      <c r="BL21" s="195">
        <f>'[6]REVISED SUMMARY'!Z101</f>
        <v>19188.454187814761</v>
      </c>
      <c r="BM21" s="201">
        <f>'[6]REVISED SUMMARY'!AA101</f>
        <v>20130.504238559359</v>
      </c>
      <c r="BN21" s="194">
        <f>'[6]REVISED SUMMARY'!AB101</f>
        <v>17289.506374060446</v>
      </c>
      <c r="BO21" s="195">
        <f>'[6]REVISED SUMMARY'!AC101</f>
        <v>18687.659537780528</v>
      </c>
      <c r="BP21" s="195">
        <f>'[6]REVISED SUMMARY'!AD101</f>
        <v>18498.346212528933</v>
      </c>
      <c r="BQ21" s="195">
        <f>'[6]REVISED SUMMARY'!AE101</f>
        <v>26012.706078367406</v>
      </c>
      <c r="BR21" s="195">
        <f>'[6]REVISED SUMMARY'!AF101</f>
        <v>74737.380640143703</v>
      </c>
      <c r="BS21" s="195">
        <f>'[6]REVISED SUMMARY'!AG101</f>
        <v>85464.65862453889</v>
      </c>
      <c r="BT21" s="195">
        <f>'[6]REVISED SUMMARY'!AH101</f>
        <v>82376.727743647585</v>
      </c>
      <c r="BU21" s="195">
        <f>'[6]REVISED SUMMARY'!AI101</f>
        <v>52152.15586848012</v>
      </c>
      <c r="BV21" s="195">
        <f>'[6]REVISED SUMMARY'!AJ101</f>
        <v>20657.3108577688</v>
      </c>
      <c r="BW21" s="195">
        <f>'[6]REVISED SUMMARY'!AK101</f>
        <v>18771.015512852275</v>
      </c>
      <c r="BX21" s="195">
        <f>'[6]REVISED SUMMARY'!AL101</f>
        <v>19188.454187814761</v>
      </c>
      <c r="BY21" s="195">
        <f>'[6]REVISED SUMMARY'!AM101</f>
        <v>20130.504238559359</v>
      </c>
      <c r="BZ21" s="32"/>
      <c r="CA21" s="32"/>
      <c r="CB21" s="32" t="s">
        <v>71</v>
      </c>
      <c r="CC21" s="32">
        <f>'[5]Revised Summary'!$AY$11</f>
        <v>30297403.224354014</v>
      </c>
      <c r="CD21" s="33"/>
      <c r="CE21" s="33"/>
      <c r="CF21" s="260"/>
      <c r="CG21" s="59">
        <f t="shared" si="28"/>
        <v>453966.42587654281</v>
      </c>
      <c r="CH21" s="33"/>
      <c r="CI21" s="33"/>
      <c r="CJ21" s="33"/>
      <c r="CK21" s="33"/>
      <c r="CL21" s="33"/>
      <c r="CM21" s="33"/>
      <c r="CN21" s="33"/>
      <c r="CO21" s="33"/>
      <c r="CP21" s="33"/>
      <c r="CQ21" s="33"/>
      <c r="CR21" s="33"/>
      <c r="CS21" s="33"/>
      <c r="CT21" s="33"/>
      <c r="CU21" s="33"/>
      <c r="CV21" s="33"/>
      <c r="CW21" s="33"/>
      <c r="CX21" s="33"/>
      <c r="CY21" s="33"/>
      <c r="CZ21" s="33"/>
      <c r="DA21" s="33"/>
      <c r="DB21" s="33"/>
      <c r="DC21" s="33"/>
      <c r="DD21" s="33"/>
      <c r="DE21" s="33"/>
      <c r="DF21" s="33"/>
      <c r="DG21" s="33"/>
      <c r="DH21" s="33"/>
      <c r="DI21" s="33"/>
      <c r="DJ21" s="33"/>
      <c r="DK21" s="33"/>
      <c r="DL21" s="33"/>
      <c r="DM21" s="33"/>
      <c r="DN21" s="33"/>
      <c r="DO21" s="33"/>
      <c r="DP21" s="33"/>
      <c r="DQ21" s="33"/>
      <c r="DR21" s="33"/>
      <c r="DS21" s="33"/>
      <c r="DT21" s="33"/>
      <c r="DU21" s="33"/>
      <c r="DV21" s="33"/>
      <c r="DW21" s="33"/>
      <c r="DX21" s="33"/>
      <c r="DY21" s="33"/>
      <c r="DZ21" s="33"/>
      <c r="EA21" s="33"/>
      <c r="EB21" s="33"/>
      <c r="EC21" s="33"/>
      <c r="ED21" s="33"/>
      <c r="EE21" s="33"/>
      <c r="EF21" s="33"/>
      <c r="EG21" s="33"/>
      <c r="EH21" s="33"/>
      <c r="EI21" s="33"/>
      <c r="EJ21" s="33"/>
      <c r="EK21" s="33"/>
      <c r="EL21" s="33"/>
      <c r="EM21" s="33"/>
      <c r="EN21" s="33"/>
      <c r="EO21" s="33"/>
      <c r="EP21" s="33"/>
      <c r="EQ21" s="33"/>
      <c r="ER21" s="33"/>
      <c r="ES21" s="33"/>
      <c r="ET21" s="33"/>
      <c r="EU21" s="33"/>
      <c r="EV21" s="33"/>
      <c r="EW21" s="33"/>
      <c r="EX21" s="33"/>
      <c r="EY21" s="33"/>
      <c r="EZ21" s="33"/>
      <c r="FA21" s="33"/>
      <c r="FB21" s="33"/>
      <c r="FC21" s="33"/>
      <c r="FD21" s="33"/>
      <c r="FE21" s="33"/>
      <c r="FF21" s="33"/>
      <c r="FG21" s="33"/>
      <c r="FH21" s="33"/>
      <c r="FI21" s="33"/>
      <c r="FJ21" s="33"/>
      <c r="FK21" s="33"/>
      <c r="FL21" s="33"/>
      <c r="FM21" s="33"/>
      <c r="FN21" s="33"/>
      <c r="FO21" s="33"/>
      <c r="FP21" s="33"/>
      <c r="FQ21" s="33"/>
      <c r="FR21" s="33"/>
      <c r="FS21" s="33"/>
      <c r="FT21" s="33"/>
      <c r="FU21" s="33"/>
      <c r="FV21" s="33"/>
    </row>
    <row r="22" spans="1:178" s="16" customFormat="1" x14ac:dyDescent="0.35">
      <c r="A22" s="24" t="s">
        <v>14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78"/>
      <c r="AA22" s="25"/>
      <c r="AB22" s="25"/>
      <c r="AC22" s="78"/>
      <c r="AD22" s="25"/>
      <c r="AE22" s="25"/>
      <c r="AF22" s="25"/>
      <c r="AG22" s="25"/>
      <c r="AH22" s="25"/>
      <c r="AI22" s="25"/>
      <c r="AJ22" s="25"/>
      <c r="AK22" s="25"/>
      <c r="AL22" s="78"/>
      <c r="AM22" s="25"/>
      <c r="AN22" s="25"/>
      <c r="AO22" s="78"/>
      <c r="AP22" s="25"/>
      <c r="AQ22" s="25"/>
      <c r="AR22" s="25"/>
      <c r="AS22" s="25"/>
      <c r="AT22" s="25"/>
      <c r="AU22" s="25"/>
      <c r="AV22" s="25"/>
      <c r="AW22" s="25"/>
      <c r="AX22" s="25"/>
      <c r="AY22" s="31"/>
      <c r="AZ22" s="25"/>
      <c r="BA22" s="25"/>
      <c r="BB22" s="31"/>
      <c r="BC22" s="25"/>
      <c r="BD22" s="25"/>
      <c r="BE22" s="25"/>
      <c r="BF22" s="25"/>
      <c r="BG22" s="25"/>
      <c r="BH22" s="25"/>
      <c r="BI22" s="25"/>
      <c r="BJ22" s="53"/>
      <c r="BK22" s="194">
        <f>'[6]REVISED SUMMARY'!Y102</f>
        <v>906.90317160353288</v>
      </c>
      <c r="BL22" s="195">
        <f>'[6]REVISED SUMMARY'!Z102</f>
        <v>766.5131902369933</v>
      </c>
      <c r="BM22" s="201">
        <f>'[6]REVISED SUMMARY'!AA102</f>
        <v>676.88308595201238</v>
      </c>
      <c r="BN22" s="194">
        <f>'[6]REVISED SUMMARY'!AB102</f>
        <v>732.37228770952265</v>
      </c>
      <c r="BO22" s="195">
        <f>'[6]REVISED SUMMARY'!AC102</f>
        <v>905.60206218099097</v>
      </c>
      <c r="BP22" s="195">
        <f>'[6]REVISED SUMMARY'!AD102</f>
        <v>1279.8334058537159</v>
      </c>
      <c r="BQ22" s="195">
        <f>'[6]REVISED SUMMARY'!AE102</f>
        <v>3805.7169770193095</v>
      </c>
      <c r="BR22" s="195">
        <f>'[6]REVISED SUMMARY'!AF102</f>
        <v>17966.667863544524</v>
      </c>
      <c r="BS22" s="195">
        <f>'[6]REVISED SUMMARY'!AG102</f>
        <v>19157.483914346129</v>
      </c>
      <c r="BT22" s="195">
        <f>'[6]REVISED SUMMARY'!AH102</f>
        <v>20075.298932151309</v>
      </c>
      <c r="BU22" s="195">
        <f>'[6]REVISED SUMMARY'!AI102</f>
        <v>9858.4476620130699</v>
      </c>
      <c r="BV22" s="195">
        <f>'[6]REVISED SUMMARY'!AJ102</f>
        <v>1172.9019534989427</v>
      </c>
      <c r="BW22" s="195">
        <f>'[6]REVISED SUMMARY'!AK102</f>
        <v>906.90317160353288</v>
      </c>
      <c r="BX22" s="195">
        <f>'[6]REVISED SUMMARY'!AL102</f>
        <v>766.5131902369933</v>
      </c>
      <c r="BY22" s="195">
        <f>'[6]REVISED SUMMARY'!AM102</f>
        <v>676.88308595201238</v>
      </c>
      <c r="BZ22" s="32"/>
      <c r="CA22" s="32"/>
      <c r="CB22" s="32" t="s">
        <v>72</v>
      </c>
      <c r="CC22" s="32">
        <f>'[6]REVISED SUMMARY'!$AM$11</f>
        <v>11513427.417687533</v>
      </c>
      <c r="CD22" s="33"/>
      <c r="CE22" s="33"/>
      <c r="CF22" s="33"/>
      <c r="CG22" s="59">
        <f t="shared" si="28"/>
        <v>77304.624506110064</v>
      </c>
      <c r="CH22" s="33"/>
      <c r="CI22" s="33"/>
      <c r="CJ22" s="33"/>
      <c r="CK22" s="33"/>
      <c r="CL22" s="33"/>
      <c r="CM22" s="33"/>
      <c r="CN22" s="33"/>
      <c r="CO22" s="33"/>
      <c r="CP22" s="33"/>
      <c r="CQ22" s="33"/>
      <c r="CR22" s="33"/>
      <c r="CS22" s="33"/>
      <c r="CT22" s="33"/>
      <c r="CU22" s="33"/>
      <c r="CV22" s="33"/>
      <c r="CW22" s="33"/>
      <c r="CX22" s="33"/>
      <c r="CY22" s="33"/>
      <c r="CZ22" s="33"/>
      <c r="DA22" s="33"/>
      <c r="DB22" s="33"/>
      <c r="DC22" s="33"/>
      <c r="DD22" s="33"/>
      <c r="DE22" s="33"/>
      <c r="DF22" s="33"/>
      <c r="DG22" s="33"/>
      <c r="DH22" s="33"/>
      <c r="DI22" s="33"/>
      <c r="DJ22" s="33"/>
      <c r="DK22" s="33"/>
      <c r="DL22" s="33"/>
      <c r="DM22" s="33"/>
      <c r="DN22" s="33"/>
      <c r="DO22" s="33"/>
      <c r="DP22" s="33"/>
      <c r="DQ22" s="33"/>
      <c r="DR22" s="33"/>
      <c r="DS22" s="33"/>
      <c r="DT22" s="33"/>
      <c r="DU22" s="33"/>
      <c r="DV22" s="33"/>
      <c r="DW22" s="33"/>
      <c r="DX22" s="33"/>
      <c r="DY22" s="33"/>
      <c r="DZ22" s="33"/>
      <c r="EA22" s="33"/>
      <c r="EB22" s="33"/>
      <c r="EC22" s="33"/>
      <c r="ED22" s="33"/>
      <c r="EE22" s="33"/>
      <c r="EF22" s="33"/>
      <c r="EG22" s="33"/>
      <c r="EH22" s="33"/>
      <c r="EI22" s="33"/>
      <c r="EJ22" s="33"/>
      <c r="EK22" s="33"/>
      <c r="EL22" s="33"/>
      <c r="EM22" s="33"/>
      <c r="EN22" s="33"/>
      <c r="EO22" s="33"/>
      <c r="EP22" s="33"/>
      <c r="EQ22" s="33"/>
      <c r="ER22" s="33"/>
      <c r="ES22" s="33"/>
      <c r="ET22" s="33"/>
      <c r="EU22" s="33"/>
      <c r="EV22" s="33"/>
      <c r="EW22" s="33"/>
      <c r="EX22" s="33"/>
      <c r="EY22" s="33"/>
      <c r="EZ22" s="33"/>
      <c r="FA22" s="33"/>
      <c r="FB22" s="33"/>
      <c r="FC22" s="33"/>
      <c r="FD22" s="33"/>
      <c r="FE22" s="33"/>
      <c r="FF22" s="33"/>
      <c r="FG22" s="33"/>
      <c r="FH22" s="33"/>
      <c r="FI22" s="33"/>
      <c r="FJ22" s="33"/>
      <c r="FK22" s="33"/>
      <c r="FL22" s="33"/>
      <c r="FM22" s="33"/>
      <c r="FN22" s="33"/>
      <c r="FO22" s="33"/>
      <c r="FP22" s="33"/>
      <c r="FQ22" s="33"/>
      <c r="FR22" s="33"/>
      <c r="FS22" s="33"/>
      <c r="FT22" s="33"/>
      <c r="FU22" s="33"/>
      <c r="FV22" s="33"/>
    </row>
    <row r="23" spans="1:178" s="16" customFormat="1" x14ac:dyDescent="0.35">
      <c r="A23" s="37" t="s">
        <v>6</v>
      </c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81"/>
      <c r="AA23" s="10"/>
      <c r="AB23" s="10"/>
      <c r="AC23" s="81"/>
      <c r="AD23" s="10"/>
      <c r="AE23" s="10"/>
      <c r="AF23" s="10"/>
      <c r="AG23" s="10"/>
      <c r="AH23" s="10"/>
      <c r="AI23" s="10"/>
      <c r="AJ23" s="10"/>
      <c r="AK23" s="10"/>
      <c r="AL23" s="81"/>
      <c r="AM23" s="10"/>
      <c r="AN23" s="10"/>
      <c r="AO23" s="81"/>
      <c r="AP23" s="10"/>
      <c r="AQ23" s="10"/>
      <c r="AR23" s="10"/>
      <c r="AS23" s="10"/>
      <c r="AT23" s="10"/>
      <c r="AU23" s="10"/>
      <c r="AV23" s="10"/>
      <c r="AW23" s="10"/>
      <c r="AX23" s="10"/>
      <c r="AY23" s="23"/>
      <c r="AZ23" s="10"/>
      <c r="BA23" s="10"/>
      <c r="BB23" s="23"/>
      <c r="BC23" s="10"/>
      <c r="BD23" s="10"/>
      <c r="BE23" s="10"/>
      <c r="BF23" s="10"/>
      <c r="BG23" s="10"/>
      <c r="BH23" s="10"/>
      <c r="BI23" s="10"/>
      <c r="BJ23" s="54"/>
      <c r="BK23" s="196">
        <f>'[6]REVISED SUMMARY'!Y111</f>
        <v>5593.7648707650924</v>
      </c>
      <c r="BL23" s="197">
        <f>'[6]REVISED SUMMARY'!Z111</f>
        <v>6749.8052777106659</v>
      </c>
      <c r="BM23" s="202">
        <f>'[6]REVISED SUMMARY'!AA111</f>
        <v>6907.9136217622199</v>
      </c>
      <c r="BN23" s="196">
        <f>'[6]REVISED SUMMARY'!AB111</f>
        <v>5576.6678783350471</v>
      </c>
      <c r="BO23" s="197">
        <f>'[6]REVISED SUMMARY'!AC111</f>
        <v>5432.6536476844158</v>
      </c>
      <c r="BP23" s="197">
        <f>'[6]REVISED SUMMARY'!AD111</f>
        <v>4881.5115776521707</v>
      </c>
      <c r="BQ23" s="197">
        <f>'[6]REVISED SUMMARY'!AE111</f>
        <v>5974.5646011335994</v>
      </c>
      <c r="BR23" s="197">
        <f>'[6]REVISED SUMMARY'!AF111</f>
        <v>13941.606903019205</v>
      </c>
      <c r="BS23" s="197">
        <f>'[6]REVISED SUMMARY'!AG111</f>
        <v>17605.947969621644</v>
      </c>
      <c r="BT23" s="197">
        <f>'[6]REVISED SUMMARY'!AH111</f>
        <v>15991.723088400522</v>
      </c>
      <c r="BU23" s="197">
        <f>'[6]REVISED SUMMARY'!AI111</f>
        <v>11583.362816408491</v>
      </c>
      <c r="BV23" s="197">
        <f>'[6]REVISED SUMMARY'!AJ111</f>
        <v>5485.249834526373</v>
      </c>
      <c r="BW23" s="197">
        <f>'[6]REVISED SUMMARY'!AK111</f>
        <v>5593.7648707650924</v>
      </c>
      <c r="BX23" s="197">
        <f>'[6]REVISED SUMMARY'!AL111</f>
        <v>6749.8052777106659</v>
      </c>
      <c r="BY23" s="197">
        <f>'[6]REVISED SUMMARY'!AM111</f>
        <v>6907.9136217622199</v>
      </c>
      <c r="BZ23" s="32"/>
      <c r="CA23" s="32"/>
      <c r="CB23" s="32" t="s">
        <v>73</v>
      </c>
      <c r="CC23" s="32">
        <f>'[7]YTD PROGRAM SUMMARY'!$AA$11</f>
        <v>15966313.990787117</v>
      </c>
      <c r="CD23" s="33"/>
      <c r="CE23" s="33"/>
      <c r="CF23" s="33"/>
      <c r="CG23" s="60">
        <f t="shared" si="28"/>
        <v>105724.77208701945</v>
      </c>
      <c r="CH23" s="33"/>
      <c r="CI23" s="33"/>
      <c r="CJ23" s="33"/>
      <c r="CK23" s="33"/>
      <c r="CL23" s="33"/>
      <c r="CM23" s="33"/>
      <c r="CN23" s="33"/>
      <c r="CO23" s="33"/>
      <c r="CP23" s="33"/>
      <c r="CQ23" s="33"/>
      <c r="CR23" s="33"/>
      <c r="CS23" s="33"/>
      <c r="CT23" s="33"/>
      <c r="CU23" s="33"/>
      <c r="CV23" s="33"/>
      <c r="CW23" s="33"/>
      <c r="CX23" s="33"/>
      <c r="CY23" s="33"/>
      <c r="CZ23" s="33"/>
      <c r="DA23" s="33"/>
      <c r="DB23" s="33"/>
      <c r="DC23" s="33"/>
      <c r="DD23" s="33"/>
      <c r="DE23" s="33"/>
      <c r="DF23" s="33"/>
      <c r="DG23" s="33"/>
      <c r="DH23" s="33"/>
      <c r="DI23" s="33"/>
      <c r="DJ23" s="33"/>
      <c r="DK23" s="33"/>
      <c r="DL23" s="33"/>
      <c r="DM23" s="33"/>
      <c r="DN23" s="33"/>
      <c r="DO23" s="33"/>
      <c r="DP23" s="33"/>
      <c r="DQ23" s="33"/>
      <c r="DR23" s="33"/>
      <c r="DS23" s="33"/>
      <c r="DT23" s="33"/>
      <c r="DU23" s="33"/>
      <c r="DV23" s="33"/>
      <c r="DW23" s="33"/>
      <c r="DX23" s="33"/>
      <c r="DY23" s="33"/>
      <c r="DZ23" s="33"/>
      <c r="EA23" s="33"/>
      <c r="EB23" s="33"/>
      <c r="EC23" s="33"/>
      <c r="ED23" s="33"/>
      <c r="EE23" s="33"/>
      <c r="EF23" s="33"/>
      <c r="EG23" s="33"/>
      <c r="EH23" s="33"/>
      <c r="EI23" s="33"/>
      <c r="EJ23" s="33"/>
      <c r="EK23" s="33"/>
      <c r="EL23" s="33"/>
      <c r="EM23" s="33"/>
      <c r="EN23" s="33"/>
      <c r="EO23" s="33"/>
      <c r="EP23" s="33"/>
      <c r="EQ23" s="33"/>
      <c r="ER23" s="33"/>
      <c r="ES23" s="33"/>
      <c r="ET23" s="33"/>
      <c r="EU23" s="33"/>
      <c r="EV23" s="33"/>
      <c r="EW23" s="33"/>
      <c r="EX23" s="33"/>
      <c r="EY23" s="33"/>
      <c r="EZ23" s="33"/>
      <c r="FA23" s="33"/>
      <c r="FB23" s="33"/>
      <c r="FC23" s="33"/>
      <c r="FD23" s="33"/>
      <c r="FE23" s="33"/>
      <c r="FF23" s="33"/>
      <c r="FG23" s="33"/>
      <c r="FH23" s="33"/>
      <c r="FI23" s="33"/>
      <c r="FJ23" s="33"/>
      <c r="FK23" s="33"/>
      <c r="FL23" s="33"/>
      <c r="FM23" s="33"/>
      <c r="FN23" s="33"/>
      <c r="FO23" s="33"/>
      <c r="FP23" s="33"/>
      <c r="FQ23" s="33"/>
      <c r="FR23" s="33"/>
      <c r="FS23" s="33"/>
      <c r="FT23" s="33"/>
      <c r="FU23" s="33"/>
      <c r="FV23" s="33"/>
    </row>
    <row r="24" spans="1:178" s="16" customFormat="1" ht="15" thickBot="1" x14ac:dyDescent="0.4">
      <c r="A24" s="28"/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97"/>
      <c r="AA24" s="97"/>
      <c r="AB24" s="97"/>
      <c r="AC24" s="97"/>
      <c r="AD24" s="97"/>
      <c r="AE24" s="97"/>
      <c r="AF24" s="97"/>
      <c r="AG24" s="97"/>
      <c r="AH24" s="97"/>
      <c r="AI24" s="97"/>
      <c r="AJ24" s="97"/>
      <c r="AK24" s="97"/>
      <c r="AL24" s="97"/>
      <c r="AM24" s="40">
        <f t="shared" ref="AM24:AO24" si="29">AM17-SUM(AM18:AM23)</f>
        <v>0</v>
      </c>
      <c r="AN24" s="40">
        <f t="shared" si="29"/>
        <v>0</v>
      </c>
      <c r="AO24" s="97">
        <f t="shared" si="29"/>
        <v>0</v>
      </c>
      <c r="AP24" s="40">
        <f t="shared" ref="AP24:BA24" si="30">AP17-SUM(AP18:AP23)</f>
        <v>0</v>
      </c>
      <c r="AQ24" s="40">
        <f t="shared" si="30"/>
        <v>0</v>
      </c>
      <c r="AR24" s="40">
        <f t="shared" si="30"/>
        <v>0</v>
      </c>
      <c r="AS24" s="40">
        <f t="shared" si="30"/>
        <v>0</v>
      </c>
      <c r="AT24" s="40">
        <f t="shared" si="30"/>
        <v>0</v>
      </c>
      <c r="AU24" s="40">
        <f t="shared" si="30"/>
        <v>0</v>
      </c>
      <c r="AV24" s="40">
        <f t="shared" si="30"/>
        <v>0</v>
      </c>
      <c r="AW24" s="40">
        <f t="shared" si="30"/>
        <v>0</v>
      </c>
      <c r="AX24" s="40">
        <f t="shared" ref="AX24" si="31">AX17-SUM(AX18:AX23)</f>
        <v>0</v>
      </c>
      <c r="AY24" s="41">
        <f t="shared" si="30"/>
        <v>0</v>
      </c>
      <c r="AZ24" s="40">
        <f t="shared" si="30"/>
        <v>0</v>
      </c>
      <c r="BA24" s="40">
        <f t="shared" si="30"/>
        <v>0</v>
      </c>
      <c r="BB24" s="41">
        <f t="shared" ref="BB24:BM24" si="32">BB17-SUM(BB18:BB23)</f>
        <v>0</v>
      </c>
      <c r="BC24" s="40">
        <f t="shared" si="32"/>
        <v>0</v>
      </c>
      <c r="BD24" s="40">
        <f t="shared" si="32"/>
        <v>0</v>
      </c>
      <c r="BE24" s="40">
        <f t="shared" si="32"/>
        <v>0</v>
      </c>
      <c r="BF24" s="40">
        <f t="shared" si="32"/>
        <v>0</v>
      </c>
      <c r="BG24" s="40">
        <f t="shared" si="32"/>
        <v>0</v>
      </c>
      <c r="BH24" s="40">
        <f t="shared" si="32"/>
        <v>0</v>
      </c>
      <c r="BI24" s="40">
        <f t="shared" si="32"/>
        <v>0</v>
      </c>
      <c r="BJ24" s="55">
        <f t="shared" si="32"/>
        <v>0</v>
      </c>
      <c r="BK24" s="41">
        <f t="shared" si="32"/>
        <v>0</v>
      </c>
      <c r="BL24" s="40">
        <f t="shared" si="32"/>
        <v>0</v>
      </c>
      <c r="BM24" s="88">
        <f t="shared" si="32"/>
        <v>0</v>
      </c>
      <c r="BN24" s="41">
        <f t="shared" ref="BN24:BY24" si="33">BN17-SUM(BN18:BN23)</f>
        <v>0</v>
      </c>
      <c r="BO24" s="40">
        <f t="shared" si="33"/>
        <v>0</v>
      </c>
      <c r="BP24" s="40">
        <f t="shared" si="33"/>
        <v>0</v>
      </c>
      <c r="BQ24" s="40">
        <f t="shared" si="33"/>
        <v>0</v>
      </c>
      <c r="BR24" s="40">
        <f t="shared" si="33"/>
        <v>0</v>
      </c>
      <c r="BS24" s="40">
        <f t="shared" si="33"/>
        <v>0</v>
      </c>
      <c r="BT24" s="40">
        <f t="shared" si="33"/>
        <v>0</v>
      </c>
      <c r="BU24" s="40">
        <f t="shared" si="33"/>
        <v>0</v>
      </c>
      <c r="BV24" s="40">
        <f t="shared" si="33"/>
        <v>0</v>
      </c>
      <c r="BW24" s="40">
        <f t="shared" si="33"/>
        <v>0</v>
      </c>
      <c r="BX24" s="40">
        <f t="shared" si="33"/>
        <v>0</v>
      </c>
      <c r="BY24" s="40">
        <f t="shared" si="33"/>
        <v>0</v>
      </c>
      <c r="BZ24" s="5" t="s">
        <v>1</v>
      </c>
      <c r="CA24" s="32"/>
      <c r="CB24" s="100" t="s">
        <v>59</v>
      </c>
      <c r="CC24" s="100">
        <f>SUM(CC19:CC23)</f>
        <v>97023982.328951299</v>
      </c>
      <c r="CD24" s="33"/>
      <c r="CE24" s="33"/>
      <c r="CF24" s="33"/>
      <c r="CG24" s="29">
        <f>CG17-SUM(CG18:CG23)</f>
        <v>0</v>
      </c>
      <c r="CH24" s="33"/>
      <c r="CI24" s="33"/>
      <c r="CJ24" s="33"/>
      <c r="CK24" s="33"/>
      <c r="CL24" s="33"/>
      <c r="CM24" s="33"/>
      <c r="CN24" s="33"/>
      <c r="CO24" s="33"/>
      <c r="CP24" s="33"/>
      <c r="CQ24" s="33"/>
      <c r="CR24" s="33"/>
      <c r="CS24" s="33"/>
      <c r="CT24" s="33"/>
      <c r="CU24" s="33"/>
      <c r="CV24" s="33"/>
      <c r="CW24" s="33"/>
      <c r="CX24" s="33"/>
      <c r="CY24" s="33"/>
      <c r="CZ24" s="33"/>
      <c r="DA24" s="33"/>
      <c r="DB24" s="33"/>
      <c r="DC24" s="33"/>
      <c r="DD24" s="33"/>
      <c r="DE24" s="33"/>
      <c r="DF24" s="33"/>
      <c r="DG24" s="33"/>
      <c r="DH24" s="33"/>
      <c r="DI24" s="33"/>
      <c r="DJ24" s="33"/>
      <c r="DK24" s="33"/>
      <c r="DL24" s="33"/>
      <c r="DM24" s="33"/>
      <c r="DN24" s="33"/>
      <c r="DO24" s="33"/>
      <c r="DP24" s="33"/>
      <c r="DQ24" s="33"/>
      <c r="DR24" s="33"/>
      <c r="DS24" s="33"/>
      <c r="DT24" s="33"/>
      <c r="DU24" s="33"/>
      <c r="DV24" s="33"/>
      <c r="DW24" s="33"/>
      <c r="DX24" s="33"/>
      <c r="DY24" s="33"/>
      <c r="DZ24" s="33"/>
      <c r="EA24" s="33"/>
      <c r="EB24" s="33"/>
      <c r="EC24" s="33"/>
      <c r="ED24" s="33"/>
      <c r="EE24" s="33"/>
      <c r="EF24" s="33"/>
      <c r="EG24" s="33"/>
      <c r="EH24" s="33"/>
      <c r="EI24" s="33"/>
      <c r="EJ24" s="33"/>
      <c r="EK24" s="33"/>
      <c r="EL24" s="33"/>
      <c r="EM24" s="33"/>
      <c r="EN24" s="33"/>
      <c r="EO24" s="33"/>
      <c r="EP24" s="33"/>
      <c r="EQ24" s="33"/>
      <c r="ER24" s="33"/>
      <c r="ES24" s="33"/>
      <c r="ET24" s="33"/>
      <c r="EU24" s="33"/>
      <c r="EV24" s="33"/>
      <c r="EW24" s="33"/>
      <c r="EX24" s="33"/>
      <c r="EY24" s="33"/>
      <c r="EZ24" s="33"/>
      <c r="FA24" s="33"/>
      <c r="FB24" s="33"/>
      <c r="FC24" s="33"/>
      <c r="FD24" s="33"/>
      <c r="FE24" s="33"/>
      <c r="FF24" s="33"/>
      <c r="FG24" s="33"/>
      <c r="FH24" s="33"/>
      <c r="FI24" s="33"/>
      <c r="FJ24" s="33"/>
      <c r="FK24" s="33"/>
      <c r="FL24" s="33"/>
      <c r="FM24" s="33"/>
      <c r="FN24" s="33"/>
      <c r="FO24" s="33"/>
      <c r="FP24" s="33"/>
      <c r="FQ24" s="33"/>
      <c r="FR24" s="33"/>
      <c r="FS24" s="33"/>
      <c r="FT24" s="33"/>
      <c r="FU24" s="33"/>
      <c r="FV24" s="33"/>
    </row>
    <row r="25" spans="1:178" s="9" customFormat="1" ht="14.4" customHeight="1" x14ac:dyDescent="0.35">
      <c r="A25" s="27" t="s">
        <v>61</v>
      </c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78"/>
      <c r="AA25" s="25"/>
      <c r="AB25" s="25"/>
      <c r="AC25" s="78"/>
      <c r="AD25" s="25"/>
      <c r="AE25" s="25"/>
      <c r="AF25" s="25"/>
      <c r="AG25" s="25"/>
      <c r="AH25" s="25"/>
      <c r="AI25" s="25"/>
      <c r="AJ25" s="25"/>
      <c r="AK25" s="25"/>
      <c r="AL25" s="78"/>
      <c r="AM25" s="25"/>
      <c r="AN25" s="25"/>
      <c r="AO25" s="78"/>
      <c r="AP25" s="25"/>
      <c r="AQ25" s="25"/>
      <c r="AR25" s="25"/>
      <c r="AS25" s="25"/>
      <c r="AT25" s="25"/>
      <c r="AU25" s="25"/>
      <c r="AV25" s="25"/>
      <c r="AW25" s="25"/>
      <c r="AX25" s="25"/>
      <c r="AY25" s="31"/>
      <c r="AZ25" s="25"/>
      <c r="BA25" s="25"/>
      <c r="BB25" s="31"/>
      <c r="BC25" s="25"/>
      <c r="BD25" s="25"/>
      <c r="BE25" s="25"/>
      <c r="BF25" s="25"/>
      <c r="BG25" s="25"/>
      <c r="BH25" s="25"/>
      <c r="BI25" s="25"/>
      <c r="BJ25" s="53"/>
      <c r="BK25" s="194">
        <f>'[7]YTD PROGRAM SUMMARY'!M93</f>
        <v>323674.94309467368</v>
      </c>
      <c r="BL25" s="195">
        <f>'[7]YTD PROGRAM SUMMARY'!N93</f>
        <v>523331.12654434232</v>
      </c>
      <c r="BM25" s="201">
        <f>'[7]YTD PROGRAM SUMMARY'!O93</f>
        <v>629977.03544945014</v>
      </c>
      <c r="BN25" s="194">
        <f>'[7]YTD PROGRAM SUMMARY'!P93</f>
        <v>513906.42281860695</v>
      </c>
      <c r="BO25" s="195">
        <f>'[7]YTD PROGRAM SUMMARY'!Q93</f>
        <v>496089.6738838235</v>
      </c>
      <c r="BP25" s="195">
        <f>'[7]YTD PROGRAM SUMMARY'!R93</f>
        <v>431484.87933507597</v>
      </c>
      <c r="BQ25" s="195">
        <f>'[7]YTD PROGRAM SUMMARY'!S93</f>
        <v>570893.46384145191</v>
      </c>
      <c r="BR25" s="195">
        <f>'[7]YTD PROGRAM SUMMARY'!T93</f>
        <v>1713725.3782457139</v>
      </c>
      <c r="BS25" s="195">
        <f>'[7]YTD PROGRAM SUMMARY'!U93</f>
        <v>2162129.7948939754</v>
      </c>
      <c r="BT25" s="195">
        <f>'[7]YTD PROGRAM SUMMARY'!V93</f>
        <v>2005926.6362061263</v>
      </c>
      <c r="BU25" s="195">
        <f>'[7]YTD PROGRAM SUMMARY'!W93</f>
        <v>1229781.0166224297</v>
      </c>
      <c r="BV25" s="195">
        <f>'[7]YTD PROGRAM SUMMARY'!X93</f>
        <v>471821.05191615305</v>
      </c>
      <c r="BW25" s="195">
        <f>'[7]YTD PROGRAM SUMMARY'!Y93</f>
        <v>488946.78673311597</v>
      </c>
      <c r="BX25" s="195">
        <f>'[7]YTD PROGRAM SUMMARY'!Z93</f>
        <v>611825.42892007565</v>
      </c>
      <c r="BY25" s="195">
        <f>'[7]YTD PROGRAM SUMMARY'!AA93</f>
        <v>629977.03544945014</v>
      </c>
      <c r="BZ25" s="100">
        <f>SUM(B25:BY25)</f>
        <v>12803490.673954463</v>
      </c>
      <c r="CA25" s="32"/>
      <c r="CB25" s="100"/>
      <c r="CC25" s="100"/>
      <c r="CD25" s="33"/>
      <c r="CE25" s="33"/>
      <c r="CF25"/>
      <c r="CG25" s="58">
        <f>SUM(BN25:BY25)</f>
        <v>11326507.568865998</v>
      </c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8"/>
      <c r="DA25" s="8"/>
      <c r="DB25" s="8"/>
      <c r="DC25" s="8"/>
      <c r="DD25" s="8"/>
      <c r="DE25" s="8"/>
      <c r="DF25" s="8"/>
      <c r="DG25" s="8"/>
      <c r="DH25" s="8"/>
      <c r="DI25" s="8"/>
      <c r="DJ25" s="8"/>
      <c r="DK25" s="8"/>
      <c r="DL25" s="8"/>
      <c r="DM25" s="8"/>
      <c r="DN25" s="8"/>
      <c r="DO25" s="8"/>
      <c r="DP25" s="8"/>
      <c r="DQ25" s="8"/>
      <c r="DR25" s="8"/>
      <c r="DS25" s="8"/>
      <c r="DT25" s="8"/>
      <c r="DU25" s="8"/>
      <c r="DV25" s="8"/>
      <c r="DW25" s="8"/>
      <c r="DX25" s="8"/>
      <c r="DY25" s="8"/>
      <c r="DZ25" s="8"/>
      <c r="EA25" s="8"/>
      <c r="EB25" s="8"/>
      <c r="EC25" s="8"/>
      <c r="ED25" s="8"/>
      <c r="EE25" s="8"/>
      <c r="EF25" s="8"/>
      <c r="EG25" s="8"/>
      <c r="EH25" s="8"/>
      <c r="EI25" s="8"/>
      <c r="EJ25" s="8"/>
      <c r="EK25" s="8"/>
      <c r="EL25" s="8"/>
      <c r="EM25" s="8"/>
      <c r="EN25" s="8"/>
      <c r="EO25" s="8"/>
      <c r="EP25" s="8"/>
      <c r="EQ25" s="8"/>
      <c r="ER25" s="8"/>
      <c r="ES25" s="8"/>
      <c r="ET25" s="8"/>
      <c r="EU25" s="8"/>
      <c r="EV25" s="8"/>
      <c r="EW25" s="8"/>
      <c r="EX25" s="8"/>
      <c r="EY25" s="8"/>
      <c r="EZ25" s="8"/>
      <c r="FA25" s="8"/>
      <c r="FB25" s="8"/>
      <c r="FC25" s="8"/>
      <c r="FD25" s="8"/>
      <c r="FE25" s="8"/>
      <c r="FF25" s="8"/>
      <c r="FG25" s="8"/>
      <c r="FH25" s="8"/>
      <c r="FI25" s="8"/>
      <c r="FJ25" s="8"/>
      <c r="FK25" s="8"/>
      <c r="FL25" s="8"/>
      <c r="FM25" s="8"/>
      <c r="FN25" s="8"/>
      <c r="FO25" s="8"/>
      <c r="FP25" s="8"/>
      <c r="FQ25" s="8"/>
      <c r="FR25" s="8"/>
      <c r="FS25" s="8"/>
      <c r="FT25" s="8"/>
      <c r="FU25" s="8"/>
      <c r="FV25" s="8"/>
    </row>
    <row r="26" spans="1:178" s="16" customFormat="1" x14ac:dyDescent="0.35">
      <c r="A26" s="24" t="s">
        <v>10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78"/>
      <c r="AA26" s="25"/>
      <c r="AB26" s="25"/>
      <c r="AC26" s="78"/>
      <c r="AD26" s="25"/>
      <c r="AE26" s="25"/>
      <c r="AF26" s="25"/>
      <c r="AG26" s="25"/>
      <c r="AH26" s="25"/>
      <c r="AI26" s="25"/>
      <c r="AJ26" s="25"/>
      <c r="AK26" s="25"/>
      <c r="AL26" s="78"/>
      <c r="AM26" s="25"/>
      <c r="AN26" s="25"/>
      <c r="AO26" s="78"/>
      <c r="AP26" s="25"/>
      <c r="AQ26" s="25"/>
      <c r="AR26" s="25"/>
      <c r="AS26" s="25"/>
      <c r="AT26" s="25"/>
      <c r="AU26" s="25"/>
      <c r="AV26" s="25"/>
      <c r="AW26" s="25"/>
      <c r="AX26" s="25"/>
      <c r="AY26" s="31"/>
      <c r="AZ26" s="25"/>
      <c r="BA26" s="25"/>
      <c r="BB26" s="31"/>
      <c r="BC26" s="25"/>
      <c r="BD26" s="25"/>
      <c r="BE26" s="25"/>
      <c r="BF26" s="25"/>
      <c r="BG26" s="25"/>
      <c r="BH26" s="25"/>
      <c r="BI26" s="25"/>
      <c r="BJ26" s="53"/>
      <c r="BK26" s="194">
        <f>'[7]YTD PROGRAM SUMMARY'!M96</f>
        <v>75340.524196639861</v>
      </c>
      <c r="BL26" s="195">
        <f>'[7]YTD PROGRAM SUMMARY'!N96</f>
        <v>153907.75813715582</v>
      </c>
      <c r="BM26" s="201">
        <f>'[7]YTD PROGRAM SUMMARY'!O96</f>
        <v>174528.4205415546</v>
      </c>
      <c r="BN26" s="194">
        <f>'[7]YTD PROGRAM SUMMARY'!P96</f>
        <v>145698.47455943571</v>
      </c>
      <c r="BO26" s="195">
        <f>'[7]YTD PROGRAM SUMMARY'!Q96</f>
        <v>115416.54980001957</v>
      </c>
      <c r="BP26" s="195">
        <f>'[7]YTD PROGRAM SUMMARY'!R96</f>
        <v>76398.322808532394</v>
      </c>
      <c r="BQ26" s="195">
        <f>'[7]YTD PROGRAM SUMMARY'!S96</f>
        <v>118837.92812478733</v>
      </c>
      <c r="BR26" s="195">
        <f>'[7]YTD PROGRAM SUMMARY'!T96</f>
        <v>659048.14911120851</v>
      </c>
      <c r="BS26" s="195">
        <f>'[7]YTD PROGRAM SUMMARY'!U96</f>
        <v>885931.96306574787</v>
      </c>
      <c r="BT26" s="195">
        <f>'[7]YTD PROGRAM SUMMARY'!V96</f>
        <v>842402.11190374044</v>
      </c>
      <c r="BU26" s="195">
        <f>'[7]YTD PROGRAM SUMMARY'!W96</f>
        <v>413246.90752984502</v>
      </c>
      <c r="BV26" s="195">
        <f>'[7]YTD PROGRAM SUMMARY'!X96</f>
        <v>74182.213082087925</v>
      </c>
      <c r="BW26" s="195">
        <f>'[7]YTD PROGRAM SUMMARY'!Y96</f>
        <v>106013.23656142603</v>
      </c>
      <c r="BX26" s="195">
        <f>'[7]YTD PROGRAM SUMMARY'!Z96</f>
        <v>175641.91618709738</v>
      </c>
      <c r="BY26" s="195">
        <f>'[7]YTD PROGRAM SUMMARY'!AA96</f>
        <v>174528.4205415546</v>
      </c>
      <c r="BZ26" s="32"/>
      <c r="CA26" s="32"/>
      <c r="CB26" s="100" t="s">
        <v>58</v>
      </c>
      <c r="CC26" s="100">
        <f>BZ9+BZ17+BZ25</f>
        <v>97023982.32895124</v>
      </c>
      <c r="CD26" s="33"/>
      <c r="CE26" s="33"/>
      <c r="CF26"/>
      <c r="CG26" s="59">
        <f t="shared" ref="CG26:CG31" si="34">SUM(BN26:BY26)</f>
        <v>3787346.1932754824</v>
      </c>
      <c r="CH26" s="33"/>
      <c r="CI26" s="33"/>
      <c r="CJ26" s="33"/>
      <c r="CK26" s="33"/>
      <c r="CL26" s="33"/>
      <c r="CM26" s="101"/>
      <c r="CN26" s="33"/>
      <c r="CO26" s="33"/>
      <c r="CP26" s="33"/>
      <c r="CQ26" s="33"/>
      <c r="CR26" s="33"/>
      <c r="CS26" s="33"/>
      <c r="CT26" s="33"/>
      <c r="CU26" s="33"/>
      <c r="CV26" s="33"/>
      <c r="CW26" s="33"/>
      <c r="CX26" s="33"/>
      <c r="CY26" s="33"/>
      <c r="CZ26" s="33"/>
      <c r="DA26" s="33"/>
      <c r="DB26" s="33"/>
      <c r="DC26" s="33"/>
      <c r="DD26" s="33"/>
      <c r="DE26" s="33"/>
      <c r="DF26" s="33"/>
      <c r="DG26" s="33"/>
      <c r="DH26" s="33"/>
      <c r="DI26" s="33"/>
      <c r="DJ26" s="33"/>
      <c r="DK26" s="33"/>
      <c r="DL26" s="33"/>
      <c r="DM26" s="33"/>
      <c r="DN26" s="33"/>
      <c r="DO26" s="33"/>
      <c r="DP26" s="33"/>
      <c r="DQ26" s="33"/>
      <c r="DR26" s="33"/>
      <c r="DS26" s="33"/>
      <c r="DT26" s="33"/>
      <c r="DU26" s="33"/>
      <c r="DV26" s="33"/>
      <c r="DW26" s="33"/>
      <c r="DX26" s="33"/>
      <c r="DY26" s="33"/>
      <c r="DZ26" s="33"/>
      <c r="EA26" s="33"/>
      <c r="EB26" s="33"/>
      <c r="EC26" s="33"/>
      <c r="ED26" s="33"/>
      <c r="EE26" s="33"/>
      <c r="EF26" s="33"/>
      <c r="EG26" s="33"/>
      <c r="EH26" s="33"/>
      <c r="EI26" s="33"/>
      <c r="EJ26" s="33"/>
      <c r="EK26" s="33"/>
      <c r="EL26" s="33"/>
      <c r="EM26" s="33"/>
      <c r="EN26" s="33"/>
      <c r="EO26" s="33"/>
      <c r="EP26" s="33"/>
      <c r="EQ26" s="33"/>
      <c r="ER26" s="33"/>
      <c r="ES26" s="33"/>
      <c r="ET26" s="33"/>
      <c r="EU26" s="33"/>
      <c r="EV26" s="33"/>
      <c r="EW26" s="33"/>
      <c r="EX26" s="33"/>
      <c r="EY26" s="33"/>
      <c r="EZ26" s="33"/>
      <c r="FA26" s="33"/>
      <c r="FB26" s="33"/>
      <c r="FC26" s="33"/>
      <c r="FD26" s="33"/>
      <c r="FE26" s="33"/>
      <c r="FF26" s="33"/>
      <c r="FG26" s="33"/>
      <c r="FH26" s="33"/>
      <c r="FI26" s="33"/>
      <c r="FJ26" s="33"/>
      <c r="FK26" s="33"/>
      <c r="FL26" s="33"/>
      <c r="FM26" s="33"/>
      <c r="FN26" s="33"/>
      <c r="FO26" s="33"/>
      <c r="FP26" s="33"/>
      <c r="FQ26" s="33"/>
      <c r="FR26" s="33"/>
      <c r="FS26" s="33"/>
      <c r="FT26" s="33"/>
      <c r="FU26" s="33"/>
      <c r="FV26" s="33"/>
    </row>
    <row r="27" spans="1:178" s="16" customFormat="1" x14ac:dyDescent="0.35">
      <c r="A27" s="24" t="s">
        <v>11</v>
      </c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78"/>
      <c r="AA27" s="25"/>
      <c r="AB27" s="25"/>
      <c r="AC27" s="78"/>
      <c r="AD27" s="25"/>
      <c r="AE27" s="25"/>
      <c r="AF27" s="25"/>
      <c r="AG27" s="25"/>
      <c r="AH27" s="25"/>
      <c r="AI27" s="25"/>
      <c r="AJ27" s="25"/>
      <c r="AK27" s="25"/>
      <c r="AL27" s="78"/>
      <c r="AM27" s="25"/>
      <c r="AN27" s="25"/>
      <c r="AO27" s="78"/>
      <c r="AP27" s="25"/>
      <c r="AQ27" s="25"/>
      <c r="AR27" s="25"/>
      <c r="AS27" s="25"/>
      <c r="AT27" s="25"/>
      <c r="AU27" s="25"/>
      <c r="AV27" s="25"/>
      <c r="AW27" s="25"/>
      <c r="AX27" s="25"/>
      <c r="AY27" s="31"/>
      <c r="AZ27" s="25"/>
      <c r="BA27" s="25"/>
      <c r="BB27" s="31"/>
      <c r="BC27" s="25"/>
      <c r="BD27" s="25"/>
      <c r="BE27" s="25"/>
      <c r="BF27" s="25"/>
      <c r="BG27" s="25"/>
      <c r="BH27" s="25"/>
      <c r="BI27" s="25"/>
      <c r="BJ27" s="53"/>
      <c r="BK27" s="194">
        <f>'[7]YTD PROGRAM SUMMARY'!M97</f>
        <v>49628.43761014162</v>
      </c>
      <c r="BL27" s="195">
        <f>'[7]YTD PROGRAM SUMMARY'!N97</f>
        <v>68404.959978647807</v>
      </c>
      <c r="BM27" s="201">
        <f>'[7]YTD PROGRAM SUMMARY'!O97</f>
        <v>83825.954062559875</v>
      </c>
      <c r="BN27" s="194">
        <f>'[7]YTD PROGRAM SUMMARY'!P97</f>
        <v>63583.641827615356</v>
      </c>
      <c r="BO27" s="195">
        <f>'[7]YTD PROGRAM SUMMARY'!Q97</f>
        <v>70911.188014942003</v>
      </c>
      <c r="BP27" s="195">
        <f>'[7]YTD PROGRAM SUMMARY'!R97</f>
        <v>77152.200305998107</v>
      </c>
      <c r="BQ27" s="195">
        <f>'[7]YTD PROGRAM SUMMARY'!S97</f>
        <v>100069.81306421125</v>
      </c>
      <c r="BR27" s="195">
        <f>'[7]YTD PROGRAM SUMMARY'!T97</f>
        <v>132612.03654510542</v>
      </c>
      <c r="BS27" s="195">
        <f>'[7]YTD PROGRAM SUMMARY'!U97</f>
        <v>169741.56894590982</v>
      </c>
      <c r="BT27" s="195">
        <f>'[7]YTD PROGRAM SUMMARY'!V97</f>
        <v>140707.16193027981</v>
      </c>
      <c r="BU27" s="195">
        <f>'[7]YTD PROGRAM SUMMARY'!W97</f>
        <v>130160.67033467123</v>
      </c>
      <c r="BV27" s="195">
        <f>'[7]YTD PROGRAM SUMMARY'!X97</f>
        <v>88895.607504407802</v>
      </c>
      <c r="BW27" s="195">
        <f>'[7]YTD PROGRAM SUMMARY'!Y97</f>
        <v>77096.307995398383</v>
      </c>
      <c r="BX27" s="195">
        <f>'[7]YTD PROGRAM SUMMARY'!Z97</f>
        <v>81274.111608742547</v>
      </c>
      <c r="BY27" s="195">
        <f>'[7]YTD PROGRAM SUMMARY'!AA97</f>
        <v>83825.954062559875</v>
      </c>
      <c r="BZ27" s="32"/>
      <c r="CA27" s="32"/>
      <c r="CB27" s="100"/>
      <c r="CC27" s="100"/>
      <c r="CD27" s="33"/>
      <c r="CE27" s="33"/>
      <c r="CF27" s="33"/>
      <c r="CG27" s="59">
        <f t="shared" si="34"/>
        <v>1216030.2621398414</v>
      </c>
      <c r="CH27" s="33"/>
      <c r="CN27" s="33"/>
      <c r="CO27" s="33"/>
      <c r="CP27" s="33"/>
      <c r="CQ27" s="33"/>
      <c r="CR27" s="33"/>
      <c r="CS27" s="33"/>
      <c r="CT27" s="33"/>
      <c r="CU27" s="33"/>
      <c r="CV27" s="33"/>
      <c r="CW27" s="33"/>
      <c r="CX27" s="33"/>
      <c r="CY27" s="33"/>
      <c r="CZ27" s="33"/>
      <c r="DA27" s="33"/>
      <c r="DB27" s="33"/>
      <c r="DC27" s="33"/>
      <c r="DD27" s="33"/>
      <c r="DE27" s="33"/>
      <c r="DF27" s="33"/>
      <c r="DG27" s="33"/>
      <c r="DH27" s="33"/>
      <c r="DI27" s="33"/>
      <c r="DJ27" s="33"/>
      <c r="DK27" s="33"/>
      <c r="DL27" s="33"/>
      <c r="DM27" s="33"/>
      <c r="DN27" s="33"/>
      <c r="DO27" s="33"/>
      <c r="DP27" s="33"/>
      <c r="DQ27" s="33"/>
      <c r="DR27" s="33"/>
      <c r="DS27" s="33"/>
      <c r="DT27" s="33"/>
      <c r="DU27" s="33"/>
      <c r="DV27" s="33"/>
      <c r="DW27" s="33"/>
      <c r="DX27" s="33"/>
      <c r="DY27" s="33"/>
      <c r="DZ27" s="33"/>
      <c r="EA27" s="33"/>
      <c r="EB27" s="33"/>
      <c r="EC27" s="33"/>
      <c r="ED27" s="33"/>
      <c r="EE27" s="33"/>
      <c r="EF27" s="33"/>
      <c r="EG27" s="33"/>
      <c r="EH27" s="33"/>
      <c r="EI27" s="33"/>
      <c r="EJ27" s="33"/>
      <c r="EK27" s="33"/>
      <c r="EL27" s="33"/>
      <c r="EM27" s="33"/>
      <c r="EN27" s="33"/>
      <c r="EO27" s="33"/>
      <c r="EP27" s="33"/>
      <c r="EQ27" s="33"/>
      <c r="ER27" s="33"/>
      <c r="ES27" s="33"/>
      <c r="ET27" s="33"/>
      <c r="EU27" s="33"/>
      <c r="EV27" s="33"/>
      <c r="EW27" s="33"/>
      <c r="EX27" s="33"/>
      <c r="EY27" s="33"/>
      <c r="EZ27" s="33"/>
      <c r="FA27" s="33"/>
      <c r="FB27" s="33"/>
      <c r="FC27" s="33"/>
      <c r="FD27" s="33"/>
      <c r="FE27" s="33"/>
      <c r="FF27" s="33"/>
      <c r="FG27" s="33"/>
      <c r="FH27" s="33"/>
      <c r="FI27" s="33"/>
      <c r="FJ27" s="33"/>
      <c r="FK27" s="33"/>
      <c r="FL27" s="33"/>
      <c r="FM27" s="33"/>
      <c r="FN27" s="33"/>
      <c r="FO27" s="33"/>
      <c r="FP27" s="33"/>
      <c r="FQ27" s="33"/>
      <c r="FR27" s="33"/>
      <c r="FS27" s="33"/>
      <c r="FT27" s="33"/>
      <c r="FU27" s="33"/>
      <c r="FV27" s="33"/>
    </row>
    <row r="28" spans="1:178" s="16" customFormat="1" x14ac:dyDescent="0.35">
      <c r="A28" s="24" t="s">
        <v>12</v>
      </c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78"/>
      <c r="AA28" s="25"/>
      <c r="AB28" s="25"/>
      <c r="AC28" s="78"/>
      <c r="AD28" s="25"/>
      <c r="AE28" s="25"/>
      <c r="AF28" s="25"/>
      <c r="AG28" s="25"/>
      <c r="AH28" s="25"/>
      <c r="AI28" s="25"/>
      <c r="AJ28" s="25"/>
      <c r="AK28" s="25"/>
      <c r="AL28" s="78"/>
      <c r="AM28" s="25"/>
      <c r="AN28" s="25"/>
      <c r="AO28" s="78"/>
      <c r="AP28" s="25"/>
      <c r="AQ28" s="25"/>
      <c r="AR28" s="25"/>
      <c r="AS28" s="25"/>
      <c r="AT28" s="25"/>
      <c r="AU28" s="25"/>
      <c r="AV28" s="25"/>
      <c r="AW28" s="25"/>
      <c r="AX28" s="25"/>
      <c r="AY28" s="31"/>
      <c r="AZ28" s="25"/>
      <c r="BA28" s="25"/>
      <c r="BB28" s="31"/>
      <c r="BC28" s="25"/>
      <c r="BD28" s="25"/>
      <c r="BE28" s="25"/>
      <c r="BF28" s="25"/>
      <c r="BG28" s="25"/>
      <c r="BH28" s="25"/>
      <c r="BI28" s="25"/>
      <c r="BJ28" s="53"/>
      <c r="BK28" s="194">
        <f>'[7]YTD PROGRAM SUMMARY'!M98</f>
        <v>107851.43783527786</v>
      </c>
      <c r="BL28" s="195">
        <f>'[7]YTD PROGRAM SUMMARY'!N98</f>
        <v>168376.53668819054</v>
      </c>
      <c r="BM28" s="201">
        <f>'[7]YTD PROGRAM SUMMARY'!O98</f>
        <v>218294.5303049373</v>
      </c>
      <c r="BN28" s="194">
        <f>'[7]YTD PROGRAM SUMMARY'!P98</f>
        <v>176833.06671814423</v>
      </c>
      <c r="BO28" s="195">
        <f>'[7]YTD PROGRAM SUMMARY'!Q98</f>
        <v>184960.06311597215</v>
      </c>
      <c r="BP28" s="195">
        <f>'[7]YTD PROGRAM SUMMARY'!R98</f>
        <v>167860.238459188</v>
      </c>
      <c r="BQ28" s="195">
        <f>'[7]YTD PROGRAM SUMMARY'!S98</f>
        <v>217494.47951593704</v>
      </c>
      <c r="BR28" s="195">
        <f>'[7]YTD PROGRAM SUMMARY'!T98</f>
        <v>551349.87514733127</v>
      </c>
      <c r="BS28" s="195">
        <f>'[7]YTD PROGRAM SUMMARY'!U98</f>
        <v>670154.11809759657</v>
      </c>
      <c r="BT28" s="195">
        <f>'[7]YTD PROGRAM SUMMARY'!V98</f>
        <v>604144.87949553982</v>
      </c>
      <c r="BU28" s="195">
        <f>'[7]YTD PROGRAM SUMMARY'!W98</f>
        <v>410702.26229928405</v>
      </c>
      <c r="BV28" s="195">
        <f>'[7]YTD PROGRAM SUMMARY'!X98</f>
        <v>194031.31628407855</v>
      </c>
      <c r="BW28" s="195">
        <f>'[7]YTD PROGRAM SUMMARY'!Y98</f>
        <v>181209.08698722106</v>
      </c>
      <c r="BX28" s="195">
        <f>'[7]YTD PROGRAM SUMMARY'!Z98</f>
        <v>205470.37554417935</v>
      </c>
      <c r="BY28" s="195">
        <f>'[7]YTD PROGRAM SUMMARY'!AA98</f>
        <v>218294.5303049373</v>
      </c>
      <c r="BZ28" s="32"/>
      <c r="CA28" s="32"/>
      <c r="CB28" s="100" t="s">
        <v>18</v>
      </c>
      <c r="CC28" s="100">
        <f>CC24-CC26</f>
        <v>0</v>
      </c>
      <c r="CD28" s="33"/>
      <c r="CE28" s="33"/>
      <c r="CF28" s="33"/>
      <c r="CG28" s="59">
        <f t="shared" si="34"/>
        <v>3782504.2919694092</v>
      </c>
      <c r="CH28" s="33"/>
      <c r="CN28" s="33"/>
      <c r="CO28" s="33"/>
      <c r="CP28" s="33"/>
      <c r="CQ28" s="33"/>
      <c r="CR28" s="33"/>
      <c r="CS28" s="33"/>
      <c r="CT28" s="33"/>
      <c r="CU28" s="33"/>
      <c r="CV28" s="33"/>
      <c r="CW28" s="33"/>
      <c r="CX28" s="33"/>
      <c r="CY28" s="33"/>
      <c r="CZ28" s="33"/>
      <c r="DA28" s="33"/>
      <c r="DB28" s="33"/>
      <c r="DC28" s="33"/>
      <c r="DD28" s="33"/>
      <c r="DE28" s="33"/>
      <c r="DF28" s="33"/>
      <c r="DG28" s="33"/>
      <c r="DH28" s="33"/>
      <c r="DI28" s="33"/>
      <c r="DJ28" s="33"/>
      <c r="DK28" s="33"/>
      <c r="DL28" s="33"/>
      <c r="DM28" s="33"/>
      <c r="DN28" s="33"/>
      <c r="DO28" s="33"/>
      <c r="DP28" s="33"/>
      <c r="DQ28" s="33"/>
      <c r="DR28" s="33"/>
      <c r="DS28" s="33"/>
      <c r="DT28" s="33"/>
      <c r="DU28" s="33"/>
      <c r="DV28" s="33"/>
      <c r="DW28" s="33"/>
      <c r="DX28" s="33"/>
      <c r="DY28" s="33"/>
      <c r="DZ28" s="33"/>
      <c r="EA28" s="33"/>
      <c r="EB28" s="33"/>
      <c r="EC28" s="33"/>
      <c r="ED28" s="33"/>
      <c r="EE28" s="33"/>
      <c r="EF28" s="33"/>
      <c r="EG28" s="33"/>
      <c r="EH28" s="33"/>
      <c r="EI28" s="33"/>
      <c r="EJ28" s="33"/>
      <c r="EK28" s="33"/>
      <c r="EL28" s="33"/>
      <c r="EM28" s="33"/>
      <c r="EN28" s="33"/>
      <c r="EO28" s="33"/>
      <c r="EP28" s="33"/>
      <c r="EQ28" s="33"/>
      <c r="ER28" s="33"/>
      <c r="ES28" s="33"/>
      <c r="ET28" s="33"/>
      <c r="EU28" s="33"/>
      <c r="EV28" s="33"/>
      <c r="EW28" s="33"/>
      <c r="EX28" s="33"/>
      <c r="EY28" s="33"/>
      <c r="EZ28" s="33"/>
      <c r="FA28" s="33"/>
      <c r="FB28" s="33"/>
      <c r="FC28" s="33"/>
      <c r="FD28" s="33"/>
      <c r="FE28" s="33"/>
      <c r="FF28" s="33"/>
      <c r="FG28" s="33"/>
      <c r="FH28" s="33"/>
      <c r="FI28" s="33"/>
      <c r="FJ28" s="33"/>
      <c r="FK28" s="33"/>
      <c r="FL28" s="33"/>
      <c r="FM28" s="33"/>
      <c r="FN28" s="33"/>
      <c r="FO28" s="33"/>
      <c r="FP28" s="33"/>
      <c r="FQ28" s="33"/>
      <c r="FR28" s="33"/>
      <c r="FS28" s="33"/>
      <c r="FT28" s="33"/>
      <c r="FU28" s="33"/>
      <c r="FV28" s="33"/>
    </row>
    <row r="29" spans="1:178" s="16" customFormat="1" x14ac:dyDescent="0.35">
      <c r="A29" s="24" t="s">
        <v>13</v>
      </c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78"/>
      <c r="AA29" s="25"/>
      <c r="AB29" s="25"/>
      <c r="AC29" s="78"/>
      <c r="AD29" s="25"/>
      <c r="AE29" s="25"/>
      <c r="AF29" s="25"/>
      <c r="AG29" s="25"/>
      <c r="AH29" s="25"/>
      <c r="AI29" s="25"/>
      <c r="AJ29" s="25"/>
      <c r="AK29" s="25"/>
      <c r="AL29" s="78"/>
      <c r="AM29" s="25"/>
      <c r="AN29" s="25"/>
      <c r="AO29" s="78"/>
      <c r="AP29" s="25"/>
      <c r="AQ29" s="25"/>
      <c r="AR29" s="25"/>
      <c r="AS29" s="25"/>
      <c r="AT29" s="25"/>
      <c r="AU29" s="25"/>
      <c r="AV29" s="25"/>
      <c r="AW29" s="25"/>
      <c r="AX29" s="25"/>
      <c r="AY29" s="31"/>
      <c r="AZ29" s="25"/>
      <c r="BA29" s="25"/>
      <c r="BB29" s="31"/>
      <c r="BC29" s="25"/>
      <c r="BD29" s="25"/>
      <c r="BE29" s="25"/>
      <c r="BF29" s="25"/>
      <c r="BG29" s="25"/>
      <c r="BH29" s="25"/>
      <c r="BI29" s="25"/>
      <c r="BJ29" s="53"/>
      <c r="BK29" s="194">
        <f>'[7]YTD PROGRAM SUMMARY'!M99</f>
        <v>23920.080739800494</v>
      </c>
      <c r="BL29" s="195">
        <f>'[7]YTD PROGRAM SUMMARY'!N99</f>
        <v>41959.394859485728</v>
      </c>
      <c r="BM29" s="201">
        <f>'[7]YTD PROGRAM SUMMARY'!O99</f>
        <v>55795.823071235704</v>
      </c>
      <c r="BN29" s="194">
        <f>'[7]YTD PROGRAM SUMMARY'!P99</f>
        <v>45903.035075537322</v>
      </c>
      <c r="BO29" s="195">
        <f>'[7]YTD PROGRAM SUMMARY'!Q99</f>
        <v>45139.359530546542</v>
      </c>
      <c r="BP29" s="195">
        <f>'[7]YTD PROGRAM SUMMARY'!R99</f>
        <v>39784.032749511949</v>
      </c>
      <c r="BQ29" s="195">
        <f>'[7]YTD PROGRAM SUMMARY'!S99</f>
        <v>55947.967172084362</v>
      </c>
      <c r="BR29" s="195">
        <f>'[7]YTD PROGRAM SUMMARY'!T99</f>
        <v>170402.01868405606</v>
      </c>
      <c r="BS29" s="195">
        <f>'[7]YTD PROGRAM SUMMARY'!U99</f>
        <v>200727.95756842938</v>
      </c>
      <c r="BT29" s="195">
        <f>'[7]YTD PROGRAM SUMMARY'!V99</f>
        <v>190634.11184069276</v>
      </c>
      <c r="BU29" s="195">
        <f>'[7]YTD PROGRAM SUMMARY'!W99</f>
        <v>112903.64285540128</v>
      </c>
      <c r="BV29" s="195">
        <f>'[7]YTD PROGRAM SUMMARY'!X99</f>
        <v>44907.538354812379</v>
      </c>
      <c r="BW29" s="195">
        <f>'[7]YTD PROGRAM SUMMARY'!Y99</f>
        <v>43843.756431080496</v>
      </c>
      <c r="BX29" s="195">
        <f>'[7]YTD PROGRAM SUMMARY'!Z99</f>
        <v>51690.525409783892</v>
      </c>
      <c r="BY29" s="195">
        <f>'[7]YTD PROGRAM SUMMARY'!AA99</f>
        <v>55795.823071235704</v>
      </c>
      <c r="BZ29" s="32"/>
      <c r="CA29" s="32"/>
      <c r="CB29" s="33"/>
      <c r="CC29" s="33"/>
      <c r="CD29" s="33"/>
      <c r="CE29" s="33"/>
      <c r="CF29" s="33"/>
      <c r="CG29" s="59">
        <f t="shared" si="34"/>
        <v>1057679.7687431723</v>
      </c>
      <c r="CH29" s="33"/>
      <c r="CN29" s="33"/>
      <c r="CO29" s="33"/>
      <c r="CP29" s="33"/>
      <c r="CQ29" s="33"/>
      <c r="CR29" s="33"/>
      <c r="CS29" s="33"/>
      <c r="CT29" s="33"/>
      <c r="CU29" s="33"/>
      <c r="CV29" s="33"/>
      <c r="CW29" s="33"/>
      <c r="CX29" s="33"/>
      <c r="CY29" s="33"/>
      <c r="CZ29" s="33"/>
      <c r="DA29" s="33"/>
      <c r="DB29" s="33"/>
      <c r="DC29" s="33"/>
      <c r="DD29" s="33"/>
      <c r="DE29" s="33"/>
      <c r="DF29" s="33"/>
      <c r="DG29" s="33"/>
      <c r="DH29" s="33"/>
      <c r="DI29" s="33"/>
      <c r="DJ29" s="33"/>
      <c r="DK29" s="33"/>
      <c r="DL29" s="33"/>
      <c r="DM29" s="33"/>
      <c r="DN29" s="33"/>
      <c r="DO29" s="33"/>
      <c r="DP29" s="33"/>
      <c r="DQ29" s="33"/>
      <c r="DR29" s="33"/>
      <c r="DS29" s="33"/>
      <c r="DT29" s="33"/>
      <c r="DU29" s="33"/>
      <c r="DV29" s="33"/>
      <c r="DW29" s="33"/>
      <c r="DX29" s="33"/>
      <c r="DY29" s="33"/>
      <c r="DZ29" s="33"/>
      <c r="EA29" s="33"/>
      <c r="EB29" s="33"/>
      <c r="EC29" s="33"/>
      <c r="ED29" s="33"/>
      <c r="EE29" s="33"/>
      <c r="EF29" s="33"/>
      <c r="EG29" s="33"/>
      <c r="EH29" s="33"/>
      <c r="EI29" s="33"/>
      <c r="EJ29" s="33"/>
      <c r="EK29" s="33"/>
      <c r="EL29" s="33"/>
      <c r="EM29" s="33"/>
      <c r="EN29" s="33"/>
      <c r="EO29" s="33"/>
      <c r="EP29" s="33"/>
      <c r="EQ29" s="33"/>
      <c r="ER29" s="33"/>
      <c r="ES29" s="33"/>
      <c r="ET29" s="33"/>
      <c r="EU29" s="33"/>
      <c r="EV29" s="33"/>
      <c r="EW29" s="33"/>
      <c r="EX29" s="33"/>
      <c r="EY29" s="33"/>
      <c r="EZ29" s="33"/>
      <c r="FA29" s="33"/>
      <c r="FB29" s="33"/>
      <c r="FC29" s="33"/>
      <c r="FD29" s="33"/>
      <c r="FE29" s="33"/>
      <c r="FF29" s="33"/>
      <c r="FG29" s="33"/>
      <c r="FH29" s="33"/>
      <c r="FI29" s="33"/>
      <c r="FJ29" s="33"/>
      <c r="FK29" s="33"/>
      <c r="FL29" s="33"/>
      <c r="FM29" s="33"/>
      <c r="FN29" s="33"/>
      <c r="FO29" s="33"/>
      <c r="FP29" s="33"/>
      <c r="FQ29" s="33"/>
      <c r="FR29" s="33"/>
      <c r="FS29" s="33"/>
      <c r="FT29" s="33"/>
      <c r="FU29" s="33"/>
      <c r="FV29" s="33"/>
    </row>
    <row r="30" spans="1:178" s="16" customFormat="1" x14ac:dyDescent="0.35">
      <c r="A30" s="24" t="s">
        <v>14</v>
      </c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78"/>
      <c r="AA30" s="25"/>
      <c r="AB30" s="25"/>
      <c r="AC30" s="78"/>
      <c r="AD30" s="25"/>
      <c r="AE30" s="25"/>
      <c r="AF30" s="25"/>
      <c r="AG30" s="25"/>
      <c r="AH30" s="25"/>
      <c r="AI30" s="25"/>
      <c r="AJ30" s="25"/>
      <c r="AK30" s="25"/>
      <c r="AL30" s="78"/>
      <c r="AM30" s="25"/>
      <c r="AN30" s="25"/>
      <c r="AO30" s="78"/>
      <c r="AP30" s="25"/>
      <c r="AQ30" s="25"/>
      <c r="AR30" s="25"/>
      <c r="AS30" s="25"/>
      <c r="AT30" s="25"/>
      <c r="AU30" s="25"/>
      <c r="AV30" s="25"/>
      <c r="AW30" s="25"/>
      <c r="AX30" s="25"/>
      <c r="AY30" s="31"/>
      <c r="AZ30" s="25"/>
      <c r="BA30" s="25"/>
      <c r="BB30" s="31"/>
      <c r="BC30" s="25"/>
      <c r="BD30" s="25"/>
      <c r="BE30" s="25"/>
      <c r="BF30" s="25"/>
      <c r="BG30" s="25"/>
      <c r="BH30" s="25"/>
      <c r="BI30" s="25"/>
      <c r="BJ30" s="53"/>
      <c r="BK30" s="194">
        <f>'[7]YTD PROGRAM SUMMARY'!M100</f>
        <v>1541.6308024489886</v>
      </c>
      <c r="BL30" s="195">
        <f>'[7]YTD PROGRAM SUMMARY'!N100</f>
        <v>1727.3030732379752</v>
      </c>
      <c r="BM30" s="201">
        <f>'[7]YTD PROGRAM SUMMARY'!O100</f>
        <v>2217.8617578408052</v>
      </c>
      <c r="BN30" s="194">
        <f>'[7]YTD PROGRAM SUMMARY'!P100</f>
        <v>1668.3130793015632</v>
      </c>
      <c r="BO30" s="195">
        <f>'[7]YTD PROGRAM SUMMARY'!Q100</f>
        <v>2072.3365074787948</v>
      </c>
      <c r="BP30" s="195">
        <f>'[7]YTD PROGRAM SUMMARY'!R100</f>
        <v>3166.0485435117339</v>
      </c>
      <c r="BQ30" s="195">
        <f>'[7]YTD PROGRAM SUMMARY'!S100</f>
        <v>7972.4219994811265</v>
      </c>
      <c r="BR30" s="195">
        <f>'[7]YTD PROGRAM SUMMARY'!T100</f>
        <v>30236.584372463487</v>
      </c>
      <c r="BS30" s="195">
        <f>'[7]YTD PROGRAM SUMMARY'!U100</f>
        <v>33434.820031208641</v>
      </c>
      <c r="BT30" s="195">
        <f>'[7]YTD PROGRAM SUMMARY'!V100</f>
        <v>33328.054644001575</v>
      </c>
      <c r="BU30" s="195">
        <f>'[7]YTD PROGRAM SUMMARY'!W100</f>
        <v>17569.376398030156</v>
      </c>
      <c r="BV30" s="195">
        <f>'[7]YTD PROGRAM SUMMARY'!X100</f>
        <v>3865.5146339579969</v>
      </c>
      <c r="BW30" s="195">
        <f>'[7]YTD PROGRAM SUMMARY'!Y100</f>
        <v>2197.0571396825308</v>
      </c>
      <c r="BX30" s="195">
        <f>'[7]YTD PROGRAM SUMMARY'!Z100</f>
        <v>1990.0474372240126</v>
      </c>
      <c r="BY30" s="195">
        <f>'[7]YTD PROGRAM SUMMARY'!AA100</f>
        <v>2217.8617578408052</v>
      </c>
      <c r="BZ30" s="32"/>
      <c r="CA30" s="32"/>
      <c r="CB30" s="33"/>
      <c r="CC30" s="33"/>
      <c r="CD30" s="33"/>
      <c r="CE30" s="33"/>
      <c r="CF30" s="33"/>
      <c r="CG30" s="59">
        <f t="shared" si="34"/>
        <v>139718.43654418245</v>
      </c>
      <c r="CH30" s="33"/>
      <c r="CN30" s="33"/>
      <c r="CO30" s="33"/>
      <c r="CP30" s="33"/>
      <c r="CQ30" s="33"/>
      <c r="CR30" s="33"/>
      <c r="CS30" s="33"/>
      <c r="CT30" s="33"/>
      <c r="CU30" s="33"/>
      <c r="CV30" s="33"/>
      <c r="CW30" s="33"/>
      <c r="CX30" s="33"/>
      <c r="CY30" s="33"/>
      <c r="CZ30" s="33"/>
      <c r="DA30" s="33"/>
      <c r="DB30" s="33"/>
      <c r="DC30" s="33"/>
      <c r="DD30" s="33"/>
      <c r="DE30" s="33"/>
      <c r="DF30" s="33"/>
      <c r="DG30" s="33"/>
      <c r="DH30" s="33"/>
      <c r="DI30" s="33"/>
      <c r="DJ30" s="33"/>
      <c r="DK30" s="33"/>
      <c r="DL30" s="33"/>
      <c r="DM30" s="33"/>
      <c r="DN30" s="33"/>
      <c r="DO30" s="33"/>
      <c r="DP30" s="33"/>
      <c r="DQ30" s="33"/>
      <c r="DR30" s="33"/>
      <c r="DS30" s="33"/>
      <c r="DT30" s="33"/>
      <c r="DU30" s="33"/>
      <c r="DV30" s="33"/>
      <c r="DW30" s="33"/>
      <c r="DX30" s="33"/>
      <c r="DY30" s="33"/>
      <c r="DZ30" s="33"/>
      <c r="EA30" s="33"/>
      <c r="EB30" s="33"/>
      <c r="EC30" s="33"/>
      <c r="ED30" s="33"/>
      <c r="EE30" s="33"/>
      <c r="EF30" s="33"/>
      <c r="EG30" s="33"/>
      <c r="EH30" s="33"/>
      <c r="EI30" s="33"/>
      <c r="EJ30" s="33"/>
      <c r="EK30" s="33"/>
      <c r="EL30" s="33"/>
      <c r="EM30" s="33"/>
      <c r="EN30" s="33"/>
      <c r="EO30" s="33"/>
      <c r="EP30" s="33"/>
      <c r="EQ30" s="33"/>
      <c r="ER30" s="33"/>
      <c r="ES30" s="33"/>
      <c r="ET30" s="33"/>
      <c r="EU30" s="33"/>
      <c r="EV30" s="33"/>
      <c r="EW30" s="33"/>
      <c r="EX30" s="33"/>
      <c r="EY30" s="33"/>
      <c r="EZ30" s="33"/>
      <c r="FA30" s="33"/>
      <c r="FB30" s="33"/>
      <c r="FC30" s="33"/>
      <c r="FD30" s="33"/>
      <c r="FE30" s="33"/>
      <c r="FF30" s="33"/>
      <c r="FG30" s="33"/>
      <c r="FH30" s="33"/>
      <c r="FI30" s="33"/>
      <c r="FJ30" s="33"/>
      <c r="FK30" s="33"/>
      <c r="FL30" s="33"/>
      <c r="FM30" s="33"/>
      <c r="FN30" s="33"/>
      <c r="FO30" s="33"/>
      <c r="FP30" s="33"/>
      <c r="FQ30" s="33"/>
      <c r="FR30" s="33"/>
      <c r="FS30" s="33"/>
      <c r="FT30" s="33"/>
      <c r="FU30" s="33"/>
      <c r="FV30" s="33"/>
    </row>
    <row r="31" spans="1:178" s="16" customFormat="1" x14ac:dyDescent="0.35">
      <c r="A31" s="37" t="s">
        <v>6</v>
      </c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81"/>
      <c r="AA31" s="10"/>
      <c r="AB31" s="10"/>
      <c r="AC31" s="81"/>
      <c r="AD31" s="10"/>
      <c r="AE31" s="10"/>
      <c r="AF31" s="10"/>
      <c r="AG31" s="10"/>
      <c r="AH31" s="10"/>
      <c r="AI31" s="10"/>
      <c r="AJ31" s="10"/>
      <c r="AK31" s="10"/>
      <c r="AL31" s="81"/>
      <c r="AM31" s="10"/>
      <c r="AN31" s="10"/>
      <c r="AO31" s="171"/>
      <c r="AP31" s="10"/>
      <c r="AQ31" s="10"/>
      <c r="AR31" s="10"/>
      <c r="AS31" s="10"/>
      <c r="AT31" s="10"/>
      <c r="AU31" s="10"/>
      <c r="AV31" s="10"/>
      <c r="AW31" s="10"/>
      <c r="AX31" s="10"/>
      <c r="AY31" s="23"/>
      <c r="AZ31" s="10"/>
      <c r="BA31" s="179"/>
      <c r="BB31" s="23"/>
      <c r="BC31" s="10"/>
      <c r="BD31" s="10"/>
      <c r="BE31" s="10"/>
      <c r="BF31" s="10"/>
      <c r="BG31" s="10"/>
      <c r="BH31" s="10"/>
      <c r="BI31" s="10"/>
      <c r="BJ31" s="54"/>
      <c r="BK31" s="196">
        <f>'[7]YTD PROGRAM SUMMARY'!M109</f>
        <v>65392.831910364854</v>
      </c>
      <c r="BL31" s="197">
        <f>'[7]YTD PROGRAM SUMMARY'!N109</f>
        <v>88955.173807624407</v>
      </c>
      <c r="BM31" s="205">
        <f>'[7]YTD PROGRAM SUMMARY'!O109</f>
        <v>95314.445711321867</v>
      </c>
      <c r="BN31" s="196">
        <f>'[7]YTD PROGRAM SUMMARY'!P109</f>
        <v>80219.891558572781</v>
      </c>
      <c r="BO31" s="197">
        <f>'[7]YTD PROGRAM SUMMARY'!Q109</f>
        <v>77590.176914864482</v>
      </c>
      <c r="BP31" s="197">
        <f>'[7]YTD PROGRAM SUMMARY'!R109</f>
        <v>67124.036468333856</v>
      </c>
      <c r="BQ31" s="197">
        <f>'[7]YTD PROGRAM SUMMARY'!S109</f>
        <v>70570.853964950802</v>
      </c>
      <c r="BR31" s="197">
        <f>'[7]YTD PROGRAM SUMMARY'!T109</f>
        <v>170076.71438554919</v>
      </c>
      <c r="BS31" s="197">
        <f>'[7]YTD PROGRAM SUMMARY'!U109</f>
        <v>202139.36718508313</v>
      </c>
      <c r="BT31" s="197">
        <f>'[7]YTD PROGRAM SUMMARY'!V109</f>
        <v>194710.31639187195</v>
      </c>
      <c r="BU31" s="197">
        <f>'[7]YTD PROGRAM SUMMARY'!W109</f>
        <v>145198.1572051979</v>
      </c>
      <c r="BV31" s="197">
        <f>'[7]YTD PROGRAM SUMMARY'!X109</f>
        <v>65938.862056808401</v>
      </c>
      <c r="BW31" s="197">
        <f>'[7]YTD PROGRAM SUMMARY'!Y109</f>
        <v>78587.341618307415</v>
      </c>
      <c r="BX31" s="197">
        <f>'[7]YTD PROGRAM SUMMARY'!Z109</f>
        <v>95758.452733048456</v>
      </c>
      <c r="BY31" s="206">
        <f>'[7]YTD PROGRAM SUMMARY'!AA109</f>
        <v>95314.445711321867</v>
      </c>
      <c r="BZ31" s="32"/>
      <c r="CA31" s="32"/>
      <c r="CB31" s="33"/>
      <c r="CC31" s="33"/>
      <c r="CD31" s="33"/>
      <c r="CE31" s="33"/>
      <c r="CF31" s="33"/>
      <c r="CG31" s="60">
        <f t="shared" si="34"/>
        <v>1343228.6161939101</v>
      </c>
      <c r="CH31" s="33"/>
      <c r="CN31" s="33"/>
      <c r="CO31" s="33"/>
      <c r="CP31" s="33"/>
      <c r="CQ31" s="33"/>
      <c r="CR31" s="33"/>
      <c r="CS31" s="33"/>
      <c r="CT31" s="33"/>
      <c r="CU31" s="33"/>
      <c r="CV31" s="33"/>
      <c r="CW31" s="33"/>
      <c r="CX31" s="33"/>
      <c r="CY31" s="33"/>
      <c r="CZ31" s="33"/>
      <c r="DA31" s="33"/>
      <c r="DB31" s="33"/>
      <c r="DC31" s="33"/>
      <c r="DD31" s="33"/>
      <c r="DE31" s="33"/>
      <c r="DF31" s="33"/>
      <c r="DG31" s="33"/>
      <c r="DH31" s="33"/>
      <c r="DI31" s="33"/>
      <c r="DJ31" s="33"/>
      <c r="DK31" s="33"/>
      <c r="DL31" s="33"/>
      <c r="DM31" s="33"/>
      <c r="DN31" s="33"/>
      <c r="DO31" s="33"/>
      <c r="DP31" s="33"/>
      <c r="DQ31" s="33"/>
      <c r="DR31" s="33"/>
      <c r="DS31" s="33"/>
      <c r="DT31" s="33"/>
      <c r="DU31" s="33"/>
      <c r="DV31" s="33"/>
      <c r="DW31" s="33"/>
      <c r="DX31" s="33"/>
      <c r="DY31" s="33"/>
      <c r="DZ31" s="33"/>
      <c r="EA31" s="33"/>
      <c r="EB31" s="33"/>
      <c r="EC31" s="33"/>
      <c r="ED31" s="33"/>
      <c r="EE31" s="33"/>
      <c r="EF31" s="33"/>
      <c r="EG31" s="33"/>
      <c r="EH31" s="33"/>
      <c r="EI31" s="33"/>
      <c r="EJ31" s="33"/>
      <c r="EK31" s="33"/>
      <c r="EL31" s="33"/>
      <c r="EM31" s="33"/>
      <c r="EN31" s="33"/>
      <c r="EO31" s="33"/>
      <c r="EP31" s="33"/>
      <c r="EQ31" s="33"/>
      <c r="ER31" s="33"/>
      <c r="ES31" s="33"/>
      <c r="ET31" s="33"/>
      <c r="EU31" s="33"/>
      <c r="EV31" s="33"/>
      <c r="EW31" s="33"/>
      <c r="EX31" s="33"/>
      <c r="EY31" s="33"/>
      <c r="EZ31" s="33"/>
      <c r="FA31" s="33"/>
      <c r="FB31" s="33"/>
      <c r="FC31" s="33"/>
      <c r="FD31" s="33"/>
      <c r="FE31" s="33"/>
      <c r="FF31" s="33"/>
      <c r="FG31" s="33"/>
      <c r="FH31" s="33"/>
      <c r="FI31" s="33"/>
      <c r="FJ31" s="33"/>
      <c r="FK31" s="33"/>
      <c r="FL31" s="33"/>
      <c r="FM31" s="33"/>
      <c r="FN31" s="33"/>
      <c r="FO31" s="33"/>
      <c r="FP31" s="33"/>
      <c r="FQ31" s="33"/>
      <c r="FR31" s="33"/>
      <c r="FS31" s="33"/>
      <c r="FT31" s="33"/>
      <c r="FU31" s="33"/>
      <c r="FV31" s="33"/>
    </row>
    <row r="32" spans="1:178" s="16" customFormat="1" ht="15" thickBot="1" x14ac:dyDescent="0.4">
      <c r="A32" s="28"/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97"/>
      <c r="AA32" s="40"/>
      <c r="AB32" s="40"/>
      <c r="AC32" s="97"/>
      <c r="AD32" s="40"/>
      <c r="AE32" s="40"/>
      <c r="AF32" s="40"/>
      <c r="AG32" s="40"/>
      <c r="AH32" s="40"/>
      <c r="AI32" s="40"/>
      <c r="AJ32" s="40"/>
      <c r="AK32" s="40"/>
      <c r="AL32" s="97"/>
      <c r="AM32" s="40"/>
      <c r="AN32" s="40"/>
      <c r="AO32" s="97">
        <f>AO25-SUM(AO26:AO31)</f>
        <v>0</v>
      </c>
      <c r="AP32" s="40">
        <f t="shared" ref="AP32:AZ32" si="35">AP25-SUM(AP26:AP31)</f>
        <v>0</v>
      </c>
      <c r="AQ32" s="40">
        <f t="shared" si="35"/>
        <v>0</v>
      </c>
      <c r="AR32" s="40">
        <f t="shared" si="35"/>
        <v>0</v>
      </c>
      <c r="AS32" s="40">
        <f t="shared" si="35"/>
        <v>0</v>
      </c>
      <c r="AT32" s="40">
        <f t="shared" si="35"/>
        <v>0</v>
      </c>
      <c r="AU32" s="40">
        <f t="shared" si="35"/>
        <v>0</v>
      </c>
      <c r="AV32" s="40">
        <f t="shared" si="35"/>
        <v>0</v>
      </c>
      <c r="AW32" s="40">
        <f t="shared" si="35"/>
        <v>0</v>
      </c>
      <c r="AX32" s="40">
        <f t="shared" ref="AX32" si="36">AX25-SUM(AX26:AX31)</f>
        <v>0</v>
      </c>
      <c r="AY32" s="41">
        <f t="shared" si="35"/>
        <v>0</v>
      </c>
      <c r="AZ32" s="40">
        <f t="shared" si="35"/>
        <v>0</v>
      </c>
      <c r="BA32" s="40">
        <f>BA25-SUM(BA26:BA31)</f>
        <v>0</v>
      </c>
      <c r="BB32" s="41">
        <f t="shared" ref="BB32:BL32" si="37">BB25-SUM(BB26:BB31)</f>
        <v>0</v>
      </c>
      <c r="BC32" s="40">
        <f t="shared" si="37"/>
        <v>0</v>
      </c>
      <c r="BD32" s="40">
        <f t="shared" si="37"/>
        <v>0</v>
      </c>
      <c r="BE32" s="40">
        <f t="shared" si="37"/>
        <v>0</v>
      </c>
      <c r="BF32" s="40">
        <f t="shared" si="37"/>
        <v>0</v>
      </c>
      <c r="BG32" s="40">
        <f t="shared" si="37"/>
        <v>0</v>
      </c>
      <c r="BH32" s="40">
        <f t="shared" si="37"/>
        <v>0</v>
      </c>
      <c r="BI32" s="40">
        <f t="shared" si="37"/>
        <v>0</v>
      </c>
      <c r="BJ32" s="55">
        <f t="shared" si="37"/>
        <v>0</v>
      </c>
      <c r="BK32" s="41">
        <f t="shared" si="37"/>
        <v>0</v>
      </c>
      <c r="BL32" s="40">
        <f t="shared" si="37"/>
        <v>0</v>
      </c>
      <c r="BM32" s="88">
        <f>BM25-SUM(BM26:BM31)</f>
        <v>0</v>
      </c>
      <c r="BN32" s="41">
        <f t="shared" ref="BN32:BX32" si="38">BN25-SUM(BN26:BN31)</f>
        <v>0</v>
      </c>
      <c r="BO32" s="40">
        <f t="shared" si="38"/>
        <v>0</v>
      </c>
      <c r="BP32" s="40">
        <f t="shared" si="38"/>
        <v>0</v>
      </c>
      <c r="BQ32" s="40">
        <f t="shared" si="38"/>
        <v>0</v>
      </c>
      <c r="BR32" s="40">
        <f t="shared" si="38"/>
        <v>0</v>
      </c>
      <c r="BS32" s="40">
        <f t="shared" si="38"/>
        <v>0</v>
      </c>
      <c r="BT32" s="40">
        <f t="shared" si="38"/>
        <v>0</v>
      </c>
      <c r="BU32" s="40">
        <f t="shared" si="38"/>
        <v>0</v>
      </c>
      <c r="BV32" s="40">
        <f t="shared" si="38"/>
        <v>0</v>
      </c>
      <c r="BW32" s="40">
        <f t="shared" si="38"/>
        <v>0</v>
      </c>
      <c r="BX32" s="40">
        <f t="shared" si="38"/>
        <v>0</v>
      </c>
      <c r="BY32" s="40">
        <f>BY25-SUM(BY26:BY31)</f>
        <v>0</v>
      </c>
      <c r="BZ32" s="5" t="s">
        <v>1</v>
      </c>
      <c r="CA32" s="32"/>
      <c r="CB32" s="100" t="s">
        <v>24</v>
      </c>
      <c r="CC32" s="100"/>
      <c r="CD32" s="33"/>
      <c r="CE32" s="33"/>
      <c r="CF32" s="33"/>
      <c r="CG32" s="26">
        <f>CG25-SUM(CG26:CG31)</f>
        <v>0</v>
      </c>
      <c r="CH32" s="33"/>
      <c r="CN32" s="33"/>
      <c r="CO32" s="33"/>
      <c r="CP32" s="33"/>
      <c r="CQ32" s="33"/>
      <c r="CR32" s="33"/>
      <c r="CS32" s="33"/>
      <c r="CT32" s="33"/>
      <c r="CU32" s="33"/>
      <c r="CV32" s="33"/>
      <c r="CW32" s="33"/>
      <c r="CX32" s="33"/>
      <c r="CY32" s="33"/>
      <c r="CZ32" s="33"/>
      <c r="DA32" s="33"/>
      <c r="DB32" s="33"/>
      <c r="DC32" s="33"/>
      <c r="DD32" s="33"/>
      <c r="DE32" s="33"/>
      <c r="DF32" s="33"/>
      <c r="DG32" s="33"/>
      <c r="DH32" s="33"/>
      <c r="DI32" s="33"/>
      <c r="DJ32" s="33"/>
      <c r="DK32" s="33"/>
      <c r="DL32" s="33"/>
      <c r="DM32" s="33"/>
      <c r="DN32" s="33"/>
      <c r="DO32" s="33"/>
      <c r="DP32" s="33"/>
      <c r="DQ32" s="33"/>
      <c r="DR32" s="33"/>
      <c r="DS32" s="33"/>
      <c r="DT32" s="33"/>
      <c r="DU32" s="33"/>
      <c r="DV32" s="33"/>
      <c r="DW32" s="33"/>
      <c r="DX32" s="33"/>
      <c r="DY32" s="33"/>
      <c r="DZ32" s="33"/>
      <c r="EA32" s="33"/>
      <c r="EB32" s="33"/>
      <c r="EC32" s="33"/>
      <c r="ED32" s="33"/>
      <c r="EE32" s="33"/>
      <c r="EF32" s="33"/>
      <c r="EG32" s="33"/>
      <c r="EH32" s="33"/>
      <c r="EI32" s="33"/>
      <c r="EJ32" s="33"/>
      <c r="EK32" s="33"/>
      <c r="EL32" s="33"/>
      <c r="EM32" s="33"/>
      <c r="EN32" s="33"/>
      <c r="EO32" s="33"/>
      <c r="EP32" s="33"/>
      <c r="EQ32" s="33"/>
      <c r="ER32" s="33"/>
      <c r="ES32" s="33"/>
      <c r="ET32" s="33"/>
      <c r="EU32" s="33"/>
      <c r="EV32" s="33"/>
      <c r="EW32" s="33"/>
      <c r="EX32" s="33"/>
      <c r="EY32" s="33"/>
      <c r="EZ32" s="33"/>
      <c r="FA32" s="33"/>
      <c r="FB32" s="33"/>
      <c r="FC32" s="33"/>
      <c r="FD32" s="33"/>
      <c r="FE32" s="33"/>
      <c r="FF32" s="33"/>
      <c r="FG32" s="33"/>
      <c r="FH32" s="33"/>
      <c r="FI32" s="33"/>
      <c r="FJ32" s="33"/>
      <c r="FK32" s="33"/>
      <c r="FL32" s="33"/>
      <c r="FM32" s="33"/>
      <c r="FN32" s="33"/>
      <c r="FO32" s="33"/>
      <c r="FP32" s="33"/>
      <c r="FQ32" s="33"/>
      <c r="FR32" s="33"/>
      <c r="FS32" s="33"/>
      <c r="FT32" s="33"/>
      <c r="FU32" s="33"/>
      <c r="FV32" s="33"/>
    </row>
    <row r="33" spans="1:178" s="9" customFormat="1" ht="14.4" customHeight="1" x14ac:dyDescent="0.35">
      <c r="A33" s="27" t="s">
        <v>62</v>
      </c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78"/>
      <c r="AA33" s="25"/>
      <c r="AB33" s="25"/>
      <c r="AC33" s="78"/>
      <c r="AD33" s="25"/>
      <c r="AE33" s="25"/>
      <c r="AF33" s="25"/>
      <c r="AG33" s="25"/>
      <c r="AH33" s="25"/>
      <c r="AI33" s="25"/>
      <c r="AJ33" s="25"/>
      <c r="AK33" s="25"/>
      <c r="AL33" s="78"/>
      <c r="AM33" s="25"/>
      <c r="AN33" s="25"/>
      <c r="AO33" s="78"/>
      <c r="AP33" s="25"/>
      <c r="AQ33" s="25"/>
      <c r="AR33" s="25"/>
      <c r="AS33" s="25"/>
      <c r="AT33" s="25"/>
      <c r="AU33" s="25"/>
      <c r="AV33" s="25"/>
      <c r="AW33" s="25"/>
      <c r="AX33" s="25"/>
      <c r="AY33" s="31"/>
      <c r="AZ33" s="25"/>
      <c r="BA33" s="25"/>
      <c r="BB33" s="31"/>
      <c r="BC33" s="25"/>
      <c r="BD33" s="25"/>
      <c r="BE33" s="25"/>
      <c r="BF33" s="25"/>
      <c r="BG33" s="25"/>
      <c r="BH33" s="25"/>
      <c r="BI33" s="25"/>
      <c r="BJ33" s="53"/>
      <c r="BK33" s="31"/>
      <c r="BL33" s="25"/>
      <c r="BM33" s="201">
        <f>'[8]YTD PROGRAM SUMMARY'!C93</f>
        <v>4802.5373159912306</v>
      </c>
      <c r="BN33" s="194">
        <f>'[8]YTD PROGRAM SUMMARY'!D93</f>
        <v>14034.750156850576</v>
      </c>
      <c r="BO33" s="195">
        <f>'[8]YTD PROGRAM SUMMARY'!E93</f>
        <v>27772.511738494126</v>
      </c>
      <c r="BP33" s="195">
        <f>'[8]YTD PROGRAM SUMMARY'!F93</f>
        <v>45303.980478262354</v>
      </c>
      <c r="BQ33" s="195">
        <f>'[8]YTD PROGRAM SUMMARY'!G93</f>
        <v>88926.681216113197</v>
      </c>
      <c r="BR33" s="195">
        <f>'[8]YTD PROGRAM SUMMARY'!H93</f>
        <v>343335.9130152415</v>
      </c>
      <c r="BS33" s="195">
        <f>'[8]YTD PROGRAM SUMMARY'!I93</f>
        <v>604446.19925016165</v>
      </c>
      <c r="BT33" s="195">
        <f>'[8]YTD PROGRAM SUMMARY'!J93</f>
        <v>691569.99961544364</v>
      </c>
      <c r="BU33" s="195">
        <f>'[8]YTD PROGRAM SUMMARY'!K93</f>
        <v>500142.39514880645</v>
      </c>
      <c r="BV33" s="195">
        <f>'[8]YTD PROGRAM SUMMARY'!L93</f>
        <v>232448.28734248821</v>
      </c>
      <c r="BW33" s="195">
        <f>'[8]YTD PROGRAM SUMMARY'!M93</f>
        <v>268273.0878584201</v>
      </c>
      <c r="BX33" s="195">
        <f>'[8]YTD PROGRAM SUMMARY'!N93</f>
        <v>441804.91637868551</v>
      </c>
      <c r="BY33" s="195">
        <f>'[8]YTD PROGRAM SUMMARY'!O93</f>
        <v>546050.79748737032</v>
      </c>
      <c r="BZ33" s="100">
        <f>SUM(B33:BY33)</f>
        <v>3808912.0570023288</v>
      </c>
      <c r="CA33" s="32"/>
      <c r="CB33" s="100" t="s">
        <v>74</v>
      </c>
      <c r="CC33" s="100">
        <f>'[8]YTD PROGRAM SUMMARY'!$O$11</f>
        <v>3808912.0570023293</v>
      </c>
      <c r="CD33" s="33"/>
      <c r="CE33" s="33"/>
      <c r="CF33" s="265" t="s">
        <v>99</v>
      </c>
      <c r="CG33" s="58">
        <f>SUM(BN33:BY33)</f>
        <v>3804109.5196863371</v>
      </c>
      <c r="CH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8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8"/>
      <c r="DP33" s="8"/>
      <c r="DQ33" s="8"/>
      <c r="DR33" s="8"/>
      <c r="DS33" s="8"/>
      <c r="DT33" s="8"/>
      <c r="DU33" s="8"/>
      <c r="DV33" s="8"/>
      <c r="DW33" s="8"/>
      <c r="DX33" s="8"/>
      <c r="DY33" s="8"/>
      <c r="DZ33" s="8"/>
      <c r="EA33" s="8"/>
      <c r="EB33" s="8"/>
      <c r="EC33" s="8"/>
      <c r="ED33" s="8"/>
      <c r="EE33" s="8"/>
      <c r="EF33" s="8"/>
      <c r="EG33" s="8"/>
      <c r="EH33" s="8"/>
      <c r="EI33" s="8"/>
      <c r="EJ33" s="8"/>
      <c r="EK33" s="8"/>
      <c r="EL33" s="8"/>
      <c r="EM33" s="8"/>
      <c r="EN33" s="8"/>
      <c r="EO33" s="8"/>
      <c r="EP33" s="8"/>
      <c r="EQ33" s="8"/>
      <c r="ER33" s="8"/>
      <c r="ES33" s="8"/>
      <c r="ET33" s="8"/>
      <c r="EU33" s="8"/>
      <c r="EV33" s="8"/>
      <c r="EW33" s="8"/>
      <c r="EX33" s="8"/>
      <c r="EY33" s="8"/>
      <c r="EZ33" s="8"/>
      <c r="FA33" s="8"/>
      <c r="FB33" s="8"/>
      <c r="FC33" s="8"/>
      <c r="FD33" s="8"/>
      <c r="FE33" s="8"/>
      <c r="FF33" s="8"/>
      <c r="FG33" s="8"/>
      <c r="FH33" s="8"/>
      <c r="FI33" s="8"/>
      <c r="FJ33" s="8"/>
      <c r="FK33" s="8"/>
      <c r="FL33" s="8"/>
      <c r="FM33" s="8"/>
      <c r="FN33" s="8"/>
      <c r="FO33" s="8"/>
      <c r="FP33" s="8"/>
      <c r="FQ33" s="8"/>
      <c r="FR33" s="8"/>
      <c r="FS33" s="8"/>
      <c r="FT33" s="8"/>
      <c r="FU33" s="8"/>
      <c r="FV33" s="8"/>
    </row>
    <row r="34" spans="1:178" s="16" customFormat="1" x14ac:dyDescent="0.35">
      <c r="A34" s="24" t="s">
        <v>10</v>
      </c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78"/>
      <c r="AA34" s="25"/>
      <c r="AB34" s="25"/>
      <c r="AC34" s="78"/>
      <c r="AD34" s="25"/>
      <c r="AE34" s="25"/>
      <c r="AF34" s="25"/>
      <c r="AG34" s="25"/>
      <c r="AH34" s="25"/>
      <c r="AI34" s="25"/>
      <c r="AJ34" s="25"/>
      <c r="AK34" s="25"/>
      <c r="AL34" s="78"/>
      <c r="AM34" s="25"/>
      <c r="AN34" s="25"/>
      <c r="AO34" s="78"/>
      <c r="AP34" s="25"/>
      <c r="AQ34" s="25"/>
      <c r="AR34" s="25"/>
      <c r="AS34" s="25"/>
      <c r="AT34" s="25"/>
      <c r="AU34" s="25"/>
      <c r="AV34" s="25"/>
      <c r="AW34" s="25"/>
      <c r="AX34" s="25"/>
      <c r="AY34" s="31"/>
      <c r="AZ34" s="25"/>
      <c r="BA34" s="25"/>
      <c r="BB34" s="31"/>
      <c r="BC34" s="25"/>
      <c r="BD34" s="25"/>
      <c r="BE34" s="25"/>
      <c r="BF34" s="25"/>
      <c r="BG34" s="25"/>
      <c r="BH34" s="25"/>
      <c r="BI34" s="25"/>
      <c r="BJ34" s="53"/>
      <c r="BK34" s="31"/>
      <c r="BL34" s="25"/>
      <c r="BM34" s="201">
        <f>'[8]YTD PROGRAM SUMMARY'!C96</f>
        <v>3154.1412708780608</v>
      </c>
      <c r="BN34" s="194">
        <f>'[8]YTD PROGRAM SUMMARY'!D96</f>
        <v>7236.1664929605377</v>
      </c>
      <c r="BO34" s="195">
        <f>'[8]YTD PROGRAM SUMMARY'!E96</f>
        <v>10688.411613070222</v>
      </c>
      <c r="BP34" s="195">
        <f>'[8]YTD PROGRAM SUMMARY'!F96</f>
        <v>11187.134253273367</v>
      </c>
      <c r="BQ34" s="195">
        <f>'[8]YTD PROGRAM SUMMARY'!G96</f>
        <v>20811.124761418232</v>
      </c>
      <c r="BR34" s="195">
        <f>'[8]YTD PROGRAM SUMMARY'!H96</f>
        <v>148912.4579781387</v>
      </c>
      <c r="BS34" s="195">
        <f>'[8]YTD PROGRAM SUMMARY'!I96</f>
        <v>266788.14026618813</v>
      </c>
      <c r="BT34" s="195">
        <f>'[8]YTD PROGRAM SUMMARY'!J96</f>
        <v>314180.88495398633</v>
      </c>
      <c r="BU34" s="195">
        <f>'[8]YTD PROGRAM SUMMARY'!K96</f>
        <v>184123.45554384839</v>
      </c>
      <c r="BV34" s="195">
        <f>'[8]YTD PROGRAM SUMMARY'!L96</f>
        <v>37128.234532889401</v>
      </c>
      <c r="BW34" s="195">
        <f>'[8]YTD PROGRAM SUMMARY'!M96</f>
        <v>55564.951625973306</v>
      </c>
      <c r="BX34" s="195">
        <f>'[8]YTD PROGRAM SUMMARY'!N96</f>
        <v>105550.62488514984</v>
      </c>
      <c r="BY34" s="195">
        <f>'[8]YTD PROGRAM SUMMARY'!O96</f>
        <v>116036.24946351607</v>
      </c>
      <c r="BZ34" s="32"/>
      <c r="CA34" s="32"/>
      <c r="CB34" s="100"/>
      <c r="CC34" s="100"/>
      <c r="CD34" s="33"/>
      <c r="CE34" s="33"/>
      <c r="CF34" s="265"/>
      <c r="CG34" s="59">
        <f t="shared" ref="CG34:CG39" si="39">SUM(BN34:BY34)</f>
        <v>1278207.8363704125</v>
      </c>
      <c r="CH34" s="33"/>
      <c r="CN34" s="33"/>
      <c r="CO34" s="33"/>
      <c r="CP34" s="33"/>
      <c r="CQ34" s="33"/>
      <c r="CR34" s="33"/>
      <c r="CS34" s="33"/>
      <c r="CT34" s="33"/>
      <c r="CU34" s="33"/>
      <c r="CV34" s="33"/>
      <c r="CW34" s="33"/>
      <c r="CX34" s="33"/>
      <c r="CY34" s="33"/>
      <c r="CZ34" s="33"/>
      <c r="DA34" s="33"/>
      <c r="DB34" s="33"/>
      <c r="DC34" s="33"/>
      <c r="DD34" s="33"/>
      <c r="DE34" s="33"/>
      <c r="DF34" s="33"/>
      <c r="DG34" s="33"/>
      <c r="DH34" s="33"/>
      <c r="DI34" s="33"/>
      <c r="DJ34" s="33"/>
      <c r="DK34" s="33"/>
      <c r="DL34" s="33"/>
      <c r="DM34" s="33"/>
      <c r="DN34" s="33"/>
      <c r="DO34" s="33"/>
      <c r="DP34" s="33"/>
      <c r="DQ34" s="33"/>
      <c r="DR34" s="33"/>
      <c r="DS34" s="33"/>
      <c r="DT34" s="33"/>
      <c r="DU34" s="33"/>
      <c r="DV34" s="33"/>
      <c r="DW34" s="33"/>
      <c r="DX34" s="33"/>
      <c r="DY34" s="33"/>
      <c r="DZ34" s="33"/>
      <c r="EA34" s="33"/>
      <c r="EB34" s="33"/>
      <c r="EC34" s="33"/>
      <c r="ED34" s="33"/>
      <c r="EE34" s="33"/>
      <c r="EF34" s="33"/>
      <c r="EG34" s="33"/>
      <c r="EH34" s="33"/>
      <c r="EI34" s="33"/>
      <c r="EJ34" s="33"/>
      <c r="EK34" s="33"/>
      <c r="EL34" s="33"/>
      <c r="EM34" s="33"/>
      <c r="EN34" s="33"/>
      <c r="EO34" s="33"/>
      <c r="EP34" s="33"/>
      <c r="EQ34" s="33"/>
      <c r="ER34" s="33"/>
      <c r="ES34" s="33"/>
      <c r="ET34" s="33"/>
      <c r="EU34" s="33"/>
      <c r="EV34" s="33"/>
      <c r="EW34" s="33"/>
      <c r="EX34" s="33"/>
      <c r="EY34" s="33"/>
      <c r="EZ34" s="33"/>
      <c r="FA34" s="33"/>
      <c r="FB34" s="33"/>
      <c r="FC34" s="33"/>
      <c r="FD34" s="33"/>
      <c r="FE34" s="33"/>
      <c r="FF34" s="33"/>
      <c r="FG34" s="33"/>
      <c r="FH34" s="33"/>
      <c r="FI34" s="33"/>
      <c r="FJ34" s="33"/>
      <c r="FK34" s="33"/>
      <c r="FL34" s="33"/>
      <c r="FM34" s="33"/>
      <c r="FN34" s="33"/>
      <c r="FO34" s="33"/>
      <c r="FP34" s="33"/>
      <c r="FQ34" s="33"/>
      <c r="FR34" s="33"/>
      <c r="FS34" s="33"/>
      <c r="FT34" s="33"/>
      <c r="FU34" s="33"/>
      <c r="FV34" s="33"/>
    </row>
    <row r="35" spans="1:178" s="16" customFormat="1" x14ac:dyDescent="0.35">
      <c r="A35" s="24" t="s">
        <v>11</v>
      </c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78"/>
      <c r="AA35" s="25"/>
      <c r="AB35" s="25"/>
      <c r="AC35" s="78"/>
      <c r="AD35" s="25"/>
      <c r="AE35" s="25"/>
      <c r="AF35" s="25"/>
      <c r="AG35" s="25"/>
      <c r="AH35" s="25"/>
      <c r="AI35" s="25"/>
      <c r="AJ35" s="25"/>
      <c r="AK35" s="25"/>
      <c r="AL35" s="78"/>
      <c r="AM35" s="25"/>
      <c r="AN35" s="25"/>
      <c r="AO35" s="78"/>
      <c r="AP35" s="25"/>
      <c r="AQ35" s="25"/>
      <c r="AR35" s="25"/>
      <c r="AS35" s="25"/>
      <c r="AT35" s="25"/>
      <c r="AU35" s="25"/>
      <c r="AV35" s="25"/>
      <c r="AW35" s="25"/>
      <c r="AX35" s="25"/>
      <c r="AY35" s="31"/>
      <c r="AZ35" s="25"/>
      <c r="BA35" s="25"/>
      <c r="BB35" s="31"/>
      <c r="BC35" s="25"/>
      <c r="BD35" s="25"/>
      <c r="BE35" s="25"/>
      <c r="BF35" s="25"/>
      <c r="BG35" s="25"/>
      <c r="BH35" s="25"/>
      <c r="BI35" s="25"/>
      <c r="BJ35" s="53"/>
      <c r="BK35" s="31"/>
      <c r="BL35" s="25"/>
      <c r="BM35" s="201">
        <f>'[8]YTD PROGRAM SUMMARY'!C97</f>
        <v>0</v>
      </c>
      <c r="BN35" s="194">
        <f>'[8]YTD PROGRAM SUMMARY'!D97</f>
        <v>1481.832623672592</v>
      </c>
      <c r="BO35" s="195">
        <f>'[8]YTD PROGRAM SUMMARY'!E97</f>
        <v>5361.7702322555742</v>
      </c>
      <c r="BP35" s="195">
        <f>'[8]YTD PROGRAM SUMMARY'!F97</f>
        <v>11898.601455643389</v>
      </c>
      <c r="BQ35" s="195">
        <f>'[8]YTD PROGRAM SUMMARY'!G97</f>
        <v>23742.843980051886</v>
      </c>
      <c r="BR35" s="195">
        <f>'[8]YTD PROGRAM SUMMARY'!H97</f>
        <v>36932.790999510449</v>
      </c>
      <c r="BS35" s="195">
        <f>'[8]YTD PROGRAM SUMMARY'!I97</f>
        <v>60175.051690013606</v>
      </c>
      <c r="BT35" s="195">
        <f>'[8]YTD PROGRAM SUMMARY'!J97</f>
        <v>60497.821528279099</v>
      </c>
      <c r="BU35" s="195">
        <f>'[8]YTD PROGRAM SUMMARY'!K97</f>
        <v>72241.448097162371</v>
      </c>
      <c r="BV35" s="195">
        <f>'[8]YTD PROGRAM SUMMARY'!L97</f>
        <v>58909.584102237932</v>
      </c>
      <c r="BW35" s="195">
        <f>'[8]YTD PROGRAM SUMMARY'!M97</f>
        <v>55965.314413020613</v>
      </c>
      <c r="BX35" s="195">
        <f>'[8]YTD PROGRAM SUMMARY'!N97</f>
        <v>75662.610790111183</v>
      </c>
      <c r="BY35" s="195">
        <f>'[8]YTD PROGRAM SUMMARY'!O97</f>
        <v>93295.878567000007</v>
      </c>
      <c r="BZ35" s="32"/>
      <c r="CA35" s="32"/>
      <c r="CB35" s="100" t="s">
        <v>18</v>
      </c>
      <c r="CC35" s="100">
        <f>CC33-BZ33</f>
        <v>0</v>
      </c>
      <c r="CD35" s="33"/>
      <c r="CE35" s="33"/>
      <c r="CF35" s="33"/>
      <c r="CG35" s="59">
        <f t="shared" si="39"/>
        <v>556165.54847895878</v>
      </c>
      <c r="CH35" s="33"/>
      <c r="CN35" s="33"/>
      <c r="CO35" s="33"/>
      <c r="CP35" s="33"/>
      <c r="CQ35" s="33"/>
      <c r="CR35" s="33"/>
      <c r="CS35" s="33"/>
      <c r="CT35" s="33"/>
      <c r="CU35" s="33"/>
      <c r="CV35" s="33"/>
      <c r="CW35" s="33"/>
      <c r="CX35" s="33"/>
      <c r="CY35" s="33"/>
      <c r="CZ35" s="33"/>
      <c r="DA35" s="33"/>
      <c r="DB35" s="33"/>
      <c r="DC35" s="33"/>
      <c r="DD35" s="33"/>
      <c r="DE35" s="33"/>
      <c r="DF35" s="33"/>
      <c r="DG35" s="33"/>
      <c r="DH35" s="33"/>
      <c r="DI35" s="33"/>
      <c r="DJ35" s="33"/>
      <c r="DK35" s="33"/>
      <c r="DL35" s="33"/>
      <c r="DM35" s="33"/>
      <c r="DN35" s="33"/>
      <c r="DO35" s="33"/>
      <c r="DP35" s="33"/>
      <c r="DQ35" s="33"/>
      <c r="DR35" s="33"/>
      <c r="DS35" s="33"/>
      <c r="DT35" s="33"/>
      <c r="DU35" s="33"/>
      <c r="DV35" s="33"/>
      <c r="DW35" s="33"/>
      <c r="DX35" s="33"/>
      <c r="DY35" s="33"/>
      <c r="DZ35" s="33"/>
      <c r="EA35" s="33"/>
      <c r="EB35" s="33"/>
      <c r="EC35" s="33"/>
      <c r="ED35" s="33"/>
      <c r="EE35" s="33"/>
      <c r="EF35" s="33"/>
      <c r="EG35" s="33"/>
      <c r="EH35" s="33"/>
      <c r="EI35" s="33"/>
      <c r="EJ35" s="33"/>
      <c r="EK35" s="33"/>
      <c r="EL35" s="33"/>
      <c r="EM35" s="33"/>
      <c r="EN35" s="33"/>
      <c r="EO35" s="33"/>
      <c r="EP35" s="33"/>
      <c r="EQ35" s="33"/>
      <c r="ER35" s="33"/>
      <c r="ES35" s="33"/>
      <c r="ET35" s="33"/>
      <c r="EU35" s="33"/>
      <c r="EV35" s="33"/>
      <c r="EW35" s="33"/>
      <c r="EX35" s="33"/>
      <c r="EY35" s="33"/>
      <c r="EZ35" s="33"/>
      <c r="FA35" s="33"/>
      <c r="FB35" s="33"/>
      <c r="FC35" s="33"/>
      <c r="FD35" s="33"/>
      <c r="FE35" s="33"/>
      <c r="FF35" s="33"/>
      <c r="FG35" s="33"/>
      <c r="FH35" s="33"/>
      <c r="FI35" s="33"/>
      <c r="FJ35" s="33"/>
      <c r="FK35" s="33"/>
      <c r="FL35" s="33"/>
      <c r="FM35" s="33"/>
      <c r="FN35" s="33"/>
      <c r="FO35" s="33"/>
      <c r="FP35" s="33"/>
      <c r="FQ35" s="33"/>
      <c r="FR35" s="33"/>
      <c r="FS35" s="33"/>
      <c r="FT35" s="33"/>
      <c r="FU35" s="33"/>
      <c r="FV35" s="33"/>
    </row>
    <row r="36" spans="1:178" s="16" customFormat="1" x14ac:dyDescent="0.35">
      <c r="A36" s="24" t="s">
        <v>12</v>
      </c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78"/>
      <c r="AA36" s="25"/>
      <c r="AB36" s="25"/>
      <c r="AC36" s="78"/>
      <c r="AD36" s="25"/>
      <c r="AE36" s="25"/>
      <c r="AF36" s="25"/>
      <c r="AG36" s="25"/>
      <c r="AH36" s="25"/>
      <c r="AI36" s="25"/>
      <c r="AJ36" s="25"/>
      <c r="AK36" s="25"/>
      <c r="AL36" s="78"/>
      <c r="AM36" s="25"/>
      <c r="AN36" s="25"/>
      <c r="AO36" s="78"/>
      <c r="AP36" s="25"/>
      <c r="AQ36" s="25"/>
      <c r="AR36" s="25"/>
      <c r="AS36" s="25"/>
      <c r="AT36" s="25"/>
      <c r="AU36" s="25"/>
      <c r="AV36" s="25"/>
      <c r="AW36" s="25"/>
      <c r="AX36" s="25"/>
      <c r="AY36" s="31"/>
      <c r="AZ36" s="25"/>
      <c r="BA36" s="25"/>
      <c r="BB36" s="31"/>
      <c r="BC36" s="25"/>
      <c r="BD36" s="25"/>
      <c r="BE36" s="25"/>
      <c r="BF36" s="25"/>
      <c r="BG36" s="25"/>
      <c r="BH36" s="25"/>
      <c r="BI36" s="25"/>
      <c r="BJ36" s="53"/>
      <c r="BK36" s="31"/>
      <c r="BL36" s="25"/>
      <c r="BM36" s="201">
        <f>'[8]YTD PROGRAM SUMMARY'!C98</f>
        <v>0</v>
      </c>
      <c r="BN36" s="194">
        <f>'[8]YTD PROGRAM SUMMARY'!D98</f>
        <v>1722.3634381143349</v>
      </c>
      <c r="BO36" s="195">
        <f>'[8]YTD PROGRAM SUMMARY'!E98</f>
        <v>6336.5946055867444</v>
      </c>
      <c r="BP36" s="195">
        <f>'[8]YTD PROGRAM SUMMARY'!F98</f>
        <v>14914.108977760787</v>
      </c>
      <c r="BQ36" s="195">
        <f>'[8]YTD PROGRAM SUMMARY'!G98</f>
        <v>30340.090284059628</v>
      </c>
      <c r="BR36" s="195">
        <f>'[8]YTD PROGRAM SUMMARY'!H98</f>
        <v>100725.38619590344</v>
      </c>
      <c r="BS36" s="195">
        <f>'[8]YTD PROGRAM SUMMARY'!I98</f>
        <v>165644.10506108799</v>
      </c>
      <c r="BT36" s="195">
        <f>'[8]YTD PROGRAM SUMMARY'!J98</f>
        <v>191978.55102497255</v>
      </c>
      <c r="BU36" s="195">
        <f>'[8]YTD PROGRAM SUMMARY'!K98</f>
        <v>142123.61284140512</v>
      </c>
      <c r="BV36" s="195">
        <f>'[8]YTD PROGRAM SUMMARY'!L98</f>
        <v>77585.754883179587</v>
      </c>
      <c r="BW36" s="195">
        <f>'[8]YTD PROGRAM SUMMARY'!M98</f>
        <v>88593.221548547866</v>
      </c>
      <c r="BX36" s="195">
        <f>'[8]YTD PROGRAM SUMMARY'!N98</f>
        <v>150074.56843941577</v>
      </c>
      <c r="BY36" s="195">
        <f>'[8]YTD PROGRAM SUMMARY'!O98</f>
        <v>200552.28705488282</v>
      </c>
      <c r="BZ36" s="32"/>
      <c r="CA36" s="32"/>
      <c r="CB36" s="33"/>
      <c r="CC36" s="33"/>
      <c r="CD36" s="33"/>
      <c r="CE36" s="33"/>
      <c r="CF36" s="33"/>
      <c r="CG36" s="59">
        <f t="shared" si="39"/>
        <v>1170590.6443549166</v>
      </c>
      <c r="CH36" s="33"/>
      <c r="CI36" s="33"/>
      <c r="CJ36" s="33"/>
      <c r="CK36" s="33"/>
      <c r="CL36" s="33"/>
      <c r="CM36" s="33"/>
      <c r="CN36" s="33"/>
      <c r="CO36" s="33"/>
      <c r="CP36" s="33"/>
      <c r="CQ36" s="33"/>
      <c r="CR36" s="33"/>
      <c r="CS36" s="33"/>
      <c r="CT36" s="33"/>
      <c r="CU36" s="33"/>
      <c r="CV36" s="33"/>
      <c r="CW36" s="33"/>
      <c r="CX36" s="33"/>
      <c r="CY36" s="33"/>
      <c r="CZ36" s="33"/>
      <c r="DA36" s="33"/>
      <c r="DB36" s="33"/>
      <c r="DC36" s="33"/>
      <c r="DD36" s="33"/>
      <c r="DE36" s="33"/>
      <c r="DF36" s="33"/>
      <c r="DG36" s="33"/>
      <c r="DH36" s="33"/>
      <c r="DI36" s="33"/>
      <c r="DJ36" s="33"/>
      <c r="DK36" s="33"/>
      <c r="DL36" s="33"/>
      <c r="DM36" s="33"/>
      <c r="DN36" s="33"/>
      <c r="DO36" s="33"/>
      <c r="DP36" s="33"/>
      <c r="DQ36" s="33"/>
      <c r="DR36" s="33"/>
      <c r="DS36" s="33"/>
      <c r="DT36" s="33"/>
      <c r="DU36" s="33"/>
      <c r="DV36" s="33"/>
      <c r="DW36" s="33"/>
      <c r="DX36" s="33"/>
      <c r="DY36" s="33"/>
      <c r="DZ36" s="33"/>
      <c r="EA36" s="33"/>
      <c r="EB36" s="33"/>
      <c r="EC36" s="33"/>
      <c r="ED36" s="33"/>
      <c r="EE36" s="33"/>
      <c r="EF36" s="33"/>
      <c r="EG36" s="33"/>
      <c r="EH36" s="33"/>
      <c r="EI36" s="33"/>
      <c r="EJ36" s="33"/>
      <c r="EK36" s="33"/>
      <c r="EL36" s="33"/>
      <c r="EM36" s="33"/>
      <c r="EN36" s="33"/>
      <c r="EO36" s="33"/>
      <c r="EP36" s="33"/>
      <c r="EQ36" s="33"/>
      <c r="ER36" s="33"/>
      <c r="ES36" s="33"/>
      <c r="ET36" s="33"/>
      <c r="EU36" s="33"/>
      <c r="EV36" s="33"/>
      <c r="EW36" s="33"/>
      <c r="EX36" s="33"/>
      <c r="EY36" s="33"/>
      <c r="EZ36" s="33"/>
      <c r="FA36" s="33"/>
      <c r="FB36" s="33"/>
      <c r="FC36" s="33"/>
      <c r="FD36" s="33"/>
      <c r="FE36" s="33"/>
      <c r="FF36" s="33"/>
      <c r="FG36" s="33"/>
      <c r="FH36" s="33"/>
      <c r="FI36" s="33"/>
      <c r="FJ36" s="33"/>
      <c r="FK36" s="33"/>
      <c r="FL36" s="33"/>
      <c r="FM36" s="33"/>
      <c r="FN36" s="33"/>
      <c r="FO36" s="33"/>
      <c r="FP36" s="33"/>
      <c r="FQ36" s="33"/>
      <c r="FR36" s="33"/>
      <c r="FS36" s="33"/>
      <c r="FT36" s="33"/>
      <c r="FU36" s="33"/>
      <c r="FV36" s="33"/>
    </row>
    <row r="37" spans="1:178" s="16" customFormat="1" x14ac:dyDescent="0.35">
      <c r="A37" s="24" t="s">
        <v>13</v>
      </c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78"/>
      <c r="AA37" s="25"/>
      <c r="AB37" s="25"/>
      <c r="AC37" s="78"/>
      <c r="AD37" s="25"/>
      <c r="AE37" s="25"/>
      <c r="AF37" s="25"/>
      <c r="AG37" s="25"/>
      <c r="AH37" s="25"/>
      <c r="AI37" s="25"/>
      <c r="AJ37" s="25"/>
      <c r="AK37" s="25"/>
      <c r="AL37" s="78"/>
      <c r="AM37" s="25"/>
      <c r="AN37" s="25"/>
      <c r="AO37" s="78"/>
      <c r="AP37" s="25"/>
      <c r="AQ37" s="25"/>
      <c r="AR37" s="25"/>
      <c r="AS37" s="25"/>
      <c r="AT37" s="25"/>
      <c r="AU37" s="25"/>
      <c r="AV37" s="25"/>
      <c r="AW37" s="25"/>
      <c r="AX37" s="25"/>
      <c r="AY37" s="31"/>
      <c r="AZ37" s="25"/>
      <c r="BA37" s="25"/>
      <c r="BB37" s="31"/>
      <c r="BC37" s="25"/>
      <c r="BD37" s="25"/>
      <c r="BE37" s="25"/>
      <c r="BF37" s="25"/>
      <c r="BG37" s="25"/>
      <c r="BH37" s="25"/>
      <c r="BI37" s="25"/>
      <c r="BJ37" s="53"/>
      <c r="BK37" s="31"/>
      <c r="BL37" s="25"/>
      <c r="BM37" s="201">
        <f>'[8]YTD PROGRAM SUMMARY'!C99</f>
        <v>0</v>
      </c>
      <c r="BN37" s="194">
        <f>'[8]YTD PROGRAM SUMMARY'!D99</f>
        <v>348.18792311435521</v>
      </c>
      <c r="BO37" s="195">
        <f>'[8]YTD PROGRAM SUMMARY'!E99</f>
        <v>1712.2085700583268</v>
      </c>
      <c r="BP37" s="195">
        <f>'[8]YTD PROGRAM SUMMARY'!F99</f>
        <v>3439.8789210232062</v>
      </c>
      <c r="BQ37" s="195">
        <f>'[8]YTD PROGRAM SUMMARY'!G99</f>
        <v>6810.1607354332846</v>
      </c>
      <c r="BR37" s="195">
        <f>'[8]YTD PROGRAM SUMMARY'!H99</f>
        <v>30428.144536200798</v>
      </c>
      <c r="BS37" s="195">
        <f>'[8]YTD PROGRAM SUMMARY'!I99</f>
        <v>55570.150692608833</v>
      </c>
      <c r="BT37" s="195">
        <f>'[8]YTD PROGRAM SUMMARY'!J99</f>
        <v>57725.164356067049</v>
      </c>
      <c r="BU37" s="195">
        <f>'[8]YTD PROGRAM SUMMARY'!K99</f>
        <v>38872.159055593198</v>
      </c>
      <c r="BV37" s="195">
        <f>'[8]YTD PROGRAM SUMMARY'!L99</f>
        <v>18318.911123535578</v>
      </c>
      <c r="BW37" s="195">
        <f>'[8]YTD PROGRAM SUMMARY'!M99</f>
        <v>17880.183004165596</v>
      </c>
      <c r="BX37" s="195">
        <f>'[8]YTD PROGRAM SUMMARY'!N99</f>
        <v>30025.632868425062</v>
      </c>
      <c r="BY37" s="195">
        <f>'[8]YTD PROGRAM SUMMARY'!O99</f>
        <v>43260.477751922779</v>
      </c>
      <c r="BZ37" s="32"/>
      <c r="CA37" s="32"/>
      <c r="CB37" s="33"/>
      <c r="CC37" s="33"/>
      <c r="CD37" s="33"/>
      <c r="CE37" s="33"/>
      <c r="CF37" s="33"/>
      <c r="CG37" s="59">
        <f t="shared" si="39"/>
        <v>304391.25953814806</v>
      </c>
      <c r="CH37" s="33"/>
      <c r="CI37" s="33"/>
      <c r="CJ37" s="33"/>
      <c r="CK37" s="33"/>
      <c r="CL37" s="33"/>
      <c r="CM37" s="33"/>
      <c r="CN37" s="33"/>
      <c r="CO37" s="33"/>
      <c r="CP37" s="33"/>
      <c r="CQ37" s="33"/>
      <c r="CR37" s="33"/>
      <c r="CS37" s="33"/>
      <c r="CT37" s="33"/>
      <c r="CU37" s="33"/>
      <c r="CV37" s="33"/>
      <c r="CW37" s="33"/>
      <c r="CX37" s="33"/>
      <c r="CY37" s="33"/>
      <c r="CZ37" s="33"/>
      <c r="DA37" s="33"/>
      <c r="DB37" s="33"/>
      <c r="DC37" s="33"/>
      <c r="DD37" s="33"/>
      <c r="DE37" s="33"/>
      <c r="DF37" s="33"/>
      <c r="DG37" s="33"/>
      <c r="DH37" s="33"/>
      <c r="DI37" s="33"/>
      <c r="DJ37" s="33"/>
      <c r="DK37" s="33"/>
      <c r="DL37" s="33"/>
      <c r="DM37" s="33"/>
      <c r="DN37" s="33"/>
      <c r="DO37" s="33"/>
      <c r="DP37" s="33"/>
      <c r="DQ37" s="33"/>
      <c r="DR37" s="33"/>
      <c r="DS37" s="33"/>
      <c r="DT37" s="33"/>
      <c r="DU37" s="33"/>
      <c r="DV37" s="33"/>
      <c r="DW37" s="33"/>
      <c r="DX37" s="33"/>
      <c r="DY37" s="33"/>
      <c r="DZ37" s="33"/>
      <c r="EA37" s="33"/>
      <c r="EB37" s="33"/>
      <c r="EC37" s="33"/>
      <c r="ED37" s="33"/>
      <c r="EE37" s="33"/>
      <c r="EF37" s="33"/>
      <c r="EG37" s="33"/>
      <c r="EH37" s="33"/>
      <c r="EI37" s="33"/>
      <c r="EJ37" s="33"/>
      <c r="EK37" s="33"/>
      <c r="EL37" s="33"/>
      <c r="EM37" s="33"/>
      <c r="EN37" s="33"/>
      <c r="EO37" s="33"/>
      <c r="EP37" s="33"/>
      <c r="EQ37" s="33"/>
      <c r="ER37" s="33"/>
      <c r="ES37" s="33"/>
      <c r="ET37" s="33"/>
      <c r="EU37" s="33"/>
      <c r="EV37" s="33"/>
      <c r="EW37" s="33"/>
      <c r="EX37" s="33"/>
      <c r="EY37" s="33"/>
      <c r="EZ37" s="33"/>
      <c r="FA37" s="33"/>
      <c r="FB37" s="33"/>
      <c r="FC37" s="33"/>
      <c r="FD37" s="33"/>
      <c r="FE37" s="33"/>
      <c r="FF37" s="33"/>
      <c r="FG37" s="33"/>
      <c r="FH37" s="33"/>
      <c r="FI37" s="33"/>
      <c r="FJ37" s="33"/>
      <c r="FK37" s="33"/>
      <c r="FL37" s="33"/>
      <c r="FM37" s="33"/>
      <c r="FN37" s="33"/>
      <c r="FO37" s="33"/>
      <c r="FP37" s="33"/>
      <c r="FQ37" s="33"/>
      <c r="FR37" s="33"/>
      <c r="FS37" s="33"/>
      <c r="FT37" s="33"/>
      <c r="FU37" s="33"/>
      <c r="FV37" s="33"/>
    </row>
    <row r="38" spans="1:178" s="16" customFormat="1" x14ac:dyDescent="0.35">
      <c r="A38" s="24" t="s">
        <v>14</v>
      </c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78"/>
      <c r="AA38" s="25"/>
      <c r="AB38" s="25"/>
      <c r="AC38" s="78"/>
      <c r="AD38" s="25"/>
      <c r="AE38" s="25"/>
      <c r="AF38" s="25"/>
      <c r="AG38" s="25"/>
      <c r="AH38" s="25"/>
      <c r="AI38" s="25"/>
      <c r="AJ38" s="25"/>
      <c r="AK38" s="25"/>
      <c r="AL38" s="78"/>
      <c r="AM38" s="25"/>
      <c r="AN38" s="25"/>
      <c r="AO38" s="78"/>
      <c r="AP38" s="25"/>
      <c r="AQ38" s="25"/>
      <c r="AR38" s="25"/>
      <c r="AS38" s="25"/>
      <c r="AT38" s="25"/>
      <c r="AU38" s="25"/>
      <c r="AV38" s="25"/>
      <c r="AW38" s="25"/>
      <c r="AX38" s="25"/>
      <c r="AY38" s="31"/>
      <c r="AZ38" s="25"/>
      <c r="BA38" s="25"/>
      <c r="BB38" s="31"/>
      <c r="BC38" s="25"/>
      <c r="BD38" s="25"/>
      <c r="BE38" s="25"/>
      <c r="BF38" s="25"/>
      <c r="BG38" s="25"/>
      <c r="BH38" s="25"/>
      <c r="BI38" s="25"/>
      <c r="BJ38" s="53"/>
      <c r="BK38" s="31"/>
      <c r="BL38" s="25"/>
      <c r="BM38" s="201">
        <f>'[8]YTD PROGRAM SUMMARY'!C100</f>
        <v>0</v>
      </c>
      <c r="BN38" s="194">
        <f>'[8]YTD PROGRAM SUMMARY'!D100</f>
        <v>32.257513103492549</v>
      </c>
      <c r="BO38" s="195">
        <f>'[8]YTD PROGRAM SUMMARY'!E100</f>
        <v>405.52391517745366</v>
      </c>
      <c r="BP38" s="195">
        <f>'[8]YTD PROGRAM SUMMARY'!F100</f>
        <v>825.95983750198434</v>
      </c>
      <c r="BQ38" s="195">
        <f>'[8]YTD PROGRAM SUMMARY'!G100</f>
        <v>1144.2978935464466</v>
      </c>
      <c r="BR38" s="195">
        <f>'[8]YTD PROGRAM SUMMARY'!H100</f>
        <v>3094.2921430049269</v>
      </c>
      <c r="BS38" s="195">
        <f>'[8]YTD PROGRAM SUMMARY'!I100</f>
        <v>6259.3255764802898</v>
      </c>
      <c r="BT38" s="195">
        <f>'[8]YTD PROGRAM SUMMARY'!J100</f>
        <v>7809.7874799475367</v>
      </c>
      <c r="BU38" s="195">
        <f>'[8]YTD PROGRAM SUMMARY'!K100</f>
        <v>5430.8752658171024</v>
      </c>
      <c r="BV38" s="195">
        <f>'[8]YTD PROGRAM SUMMARY'!L100</f>
        <v>2960.0202420310184</v>
      </c>
      <c r="BW38" s="195">
        <f>'[8]YTD PROGRAM SUMMARY'!M100</f>
        <v>2502.5018204068042</v>
      </c>
      <c r="BX38" s="195">
        <f>'[8]YTD PROGRAM SUMMARY'!N100</f>
        <v>2675.9408997973005</v>
      </c>
      <c r="BY38" s="195">
        <f>'[8]YTD PROGRAM SUMMARY'!O100</f>
        <v>3107.3019008237916</v>
      </c>
      <c r="BZ38" s="32"/>
      <c r="CA38" s="32"/>
      <c r="CB38" s="33"/>
      <c r="CC38" s="33"/>
      <c r="CD38" s="33"/>
      <c r="CE38" s="33"/>
      <c r="CF38" s="33"/>
      <c r="CG38" s="59">
        <f t="shared" si="39"/>
        <v>36248.084487638145</v>
      </c>
      <c r="CH38" s="33"/>
      <c r="CI38" s="33"/>
      <c r="CJ38" s="33"/>
      <c r="CK38" s="33"/>
      <c r="CL38" s="33"/>
      <c r="CM38" s="33"/>
      <c r="CN38" s="33"/>
      <c r="CO38" s="33"/>
      <c r="CP38" s="33"/>
      <c r="CQ38" s="33"/>
      <c r="CR38" s="33"/>
      <c r="CS38" s="33"/>
      <c r="CT38" s="33"/>
      <c r="CU38" s="33"/>
      <c r="CV38" s="33"/>
      <c r="CW38" s="33"/>
      <c r="CX38" s="33"/>
      <c r="CY38" s="33"/>
      <c r="CZ38" s="33"/>
      <c r="DA38" s="33"/>
      <c r="DB38" s="33"/>
      <c r="DC38" s="33"/>
      <c r="DD38" s="33"/>
      <c r="DE38" s="33"/>
      <c r="DF38" s="33"/>
      <c r="DG38" s="33"/>
      <c r="DH38" s="33"/>
      <c r="DI38" s="33"/>
      <c r="DJ38" s="33"/>
      <c r="DK38" s="33"/>
      <c r="DL38" s="33"/>
      <c r="DM38" s="33"/>
      <c r="DN38" s="33"/>
      <c r="DO38" s="33"/>
      <c r="DP38" s="33"/>
      <c r="DQ38" s="33"/>
      <c r="DR38" s="33"/>
      <c r="DS38" s="33"/>
      <c r="DT38" s="33"/>
      <c r="DU38" s="33"/>
      <c r="DV38" s="33"/>
      <c r="DW38" s="33"/>
      <c r="DX38" s="33"/>
      <c r="DY38" s="33"/>
      <c r="DZ38" s="33"/>
      <c r="EA38" s="33"/>
      <c r="EB38" s="33"/>
      <c r="EC38" s="33"/>
      <c r="ED38" s="33"/>
      <c r="EE38" s="33"/>
      <c r="EF38" s="33"/>
      <c r="EG38" s="33"/>
      <c r="EH38" s="33"/>
      <c r="EI38" s="33"/>
      <c r="EJ38" s="33"/>
      <c r="EK38" s="33"/>
      <c r="EL38" s="33"/>
      <c r="EM38" s="33"/>
      <c r="EN38" s="33"/>
      <c r="EO38" s="33"/>
      <c r="EP38" s="33"/>
      <c r="EQ38" s="33"/>
      <c r="ER38" s="33"/>
      <c r="ES38" s="33"/>
      <c r="ET38" s="33"/>
      <c r="EU38" s="33"/>
      <c r="EV38" s="33"/>
      <c r="EW38" s="33"/>
      <c r="EX38" s="33"/>
      <c r="EY38" s="33"/>
      <c r="EZ38" s="33"/>
      <c r="FA38" s="33"/>
      <c r="FB38" s="33"/>
      <c r="FC38" s="33"/>
      <c r="FD38" s="33"/>
      <c r="FE38" s="33"/>
      <c r="FF38" s="33"/>
      <c r="FG38" s="33"/>
      <c r="FH38" s="33"/>
      <c r="FI38" s="33"/>
      <c r="FJ38" s="33"/>
      <c r="FK38" s="33"/>
      <c r="FL38" s="33"/>
      <c r="FM38" s="33"/>
      <c r="FN38" s="33"/>
      <c r="FO38" s="33"/>
      <c r="FP38" s="33"/>
      <c r="FQ38" s="33"/>
      <c r="FR38" s="33"/>
      <c r="FS38" s="33"/>
      <c r="FT38" s="33"/>
      <c r="FU38" s="33"/>
      <c r="FV38" s="33"/>
    </row>
    <row r="39" spans="1:178" s="16" customFormat="1" x14ac:dyDescent="0.35">
      <c r="A39" s="37" t="s">
        <v>6</v>
      </c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81"/>
      <c r="AA39" s="10"/>
      <c r="AB39" s="10"/>
      <c r="AC39" s="81"/>
      <c r="AD39" s="10"/>
      <c r="AE39" s="10"/>
      <c r="AF39" s="10"/>
      <c r="AG39" s="10"/>
      <c r="AH39" s="10"/>
      <c r="AI39" s="10"/>
      <c r="AJ39" s="10"/>
      <c r="AK39" s="10"/>
      <c r="AL39" s="81"/>
      <c r="AM39" s="10"/>
      <c r="AN39" s="10"/>
      <c r="AO39" s="171"/>
      <c r="AP39" s="10"/>
      <c r="AQ39" s="10"/>
      <c r="AR39" s="10"/>
      <c r="AS39" s="10"/>
      <c r="AT39" s="10"/>
      <c r="AU39" s="10"/>
      <c r="AV39" s="10"/>
      <c r="AW39" s="10"/>
      <c r="AX39" s="10"/>
      <c r="AY39" s="23"/>
      <c r="AZ39" s="10"/>
      <c r="BA39" s="179"/>
      <c r="BB39" s="23"/>
      <c r="BC39" s="10"/>
      <c r="BD39" s="10"/>
      <c r="BE39" s="10"/>
      <c r="BF39" s="10"/>
      <c r="BG39" s="10"/>
      <c r="BH39" s="10"/>
      <c r="BI39" s="10"/>
      <c r="BJ39" s="54"/>
      <c r="BK39" s="23"/>
      <c r="BL39" s="10"/>
      <c r="BM39" s="205">
        <f>'[8]YTD PROGRAM SUMMARY'!C109</f>
        <v>1648.3960451131695</v>
      </c>
      <c r="BN39" s="196">
        <f>'[8]YTD PROGRAM SUMMARY'!D109</f>
        <v>3213.9421658852634</v>
      </c>
      <c r="BO39" s="197">
        <f>'[8]YTD PROGRAM SUMMARY'!E109</f>
        <v>3268.002802345804</v>
      </c>
      <c r="BP39" s="197">
        <f>'[8]YTD PROGRAM SUMMARY'!F109</f>
        <v>3038.2970330596199</v>
      </c>
      <c r="BQ39" s="197">
        <f>'[8]YTD PROGRAM SUMMARY'!G109</f>
        <v>6078.1635616037138</v>
      </c>
      <c r="BR39" s="197">
        <f>'[8]YTD PROGRAM SUMMARY'!H109</f>
        <v>23242.841162483146</v>
      </c>
      <c r="BS39" s="197">
        <f>'[8]YTD PROGRAM SUMMARY'!I109</f>
        <v>50009.425963782916</v>
      </c>
      <c r="BT39" s="197">
        <f>'[8]YTD PROGRAM SUMMARY'!J109</f>
        <v>59377.790272190985</v>
      </c>
      <c r="BU39" s="197">
        <f>'[8]YTD PROGRAM SUMMARY'!K109</f>
        <v>57350.844344980302</v>
      </c>
      <c r="BV39" s="197">
        <f>'[8]YTD PROGRAM SUMMARY'!L109</f>
        <v>37545.782458614704</v>
      </c>
      <c r="BW39" s="197">
        <f>'[8]YTD PROGRAM SUMMARY'!M109</f>
        <v>47766.91544630588</v>
      </c>
      <c r="BX39" s="197">
        <f>'[8]YTD PROGRAM SUMMARY'!N109</f>
        <v>77815.538495786328</v>
      </c>
      <c r="BY39" s="206">
        <f>'[8]YTD PROGRAM SUMMARY'!O109</f>
        <v>89798.602749224898</v>
      </c>
      <c r="BZ39" s="32"/>
      <c r="CA39" s="32"/>
      <c r="CB39" s="33"/>
      <c r="CC39" s="33"/>
      <c r="CD39" s="33"/>
      <c r="CE39" s="33"/>
      <c r="CF39" s="33"/>
      <c r="CG39" s="60">
        <f t="shared" si="39"/>
        <v>458506.14645626361</v>
      </c>
      <c r="CH39" s="33"/>
      <c r="CI39" s="33"/>
      <c r="CJ39" s="33"/>
      <c r="CK39" s="33"/>
      <c r="CL39" s="33"/>
      <c r="CM39" s="33"/>
      <c r="CN39" s="33"/>
      <c r="CO39" s="33"/>
      <c r="CP39" s="33"/>
      <c r="CQ39" s="33"/>
      <c r="CR39" s="33"/>
      <c r="CS39" s="33"/>
      <c r="CT39" s="33"/>
      <c r="CU39" s="33"/>
      <c r="CV39" s="33"/>
      <c r="CW39" s="33"/>
      <c r="CX39" s="33"/>
      <c r="CY39" s="33"/>
      <c r="CZ39" s="33"/>
      <c r="DA39" s="33"/>
      <c r="DB39" s="33"/>
      <c r="DC39" s="33"/>
      <c r="DD39" s="33"/>
      <c r="DE39" s="33"/>
      <c r="DF39" s="33"/>
      <c r="DG39" s="33"/>
      <c r="DH39" s="33"/>
      <c r="DI39" s="33"/>
      <c r="DJ39" s="33"/>
      <c r="DK39" s="33"/>
      <c r="DL39" s="33"/>
      <c r="DM39" s="33"/>
      <c r="DN39" s="33"/>
      <c r="DO39" s="33"/>
      <c r="DP39" s="33"/>
      <c r="DQ39" s="33"/>
      <c r="DR39" s="33"/>
      <c r="DS39" s="33"/>
      <c r="DT39" s="33"/>
      <c r="DU39" s="33"/>
      <c r="DV39" s="33"/>
      <c r="DW39" s="33"/>
      <c r="DX39" s="33"/>
      <c r="DY39" s="33"/>
      <c r="DZ39" s="33"/>
      <c r="EA39" s="33"/>
      <c r="EB39" s="33"/>
      <c r="EC39" s="33"/>
      <c r="ED39" s="33"/>
      <c r="EE39" s="33"/>
      <c r="EF39" s="33"/>
      <c r="EG39" s="33"/>
      <c r="EH39" s="33"/>
      <c r="EI39" s="33"/>
      <c r="EJ39" s="33"/>
      <c r="EK39" s="33"/>
      <c r="EL39" s="33"/>
      <c r="EM39" s="33"/>
      <c r="EN39" s="33"/>
      <c r="EO39" s="33"/>
      <c r="EP39" s="33"/>
      <c r="EQ39" s="33"/>
      <c r="ER39" s="33"/>
      <c r="ES39" s="33"/>
      <c r="ET39" s="33"/>
      <c r="EU39" s="33"/>
      <c r="EV39" s="33"/>
      <c r="EW39" s="33"/>
      <c r="EX39" s="33"/>
      <c r="EY39" s="33"/>
      <c r="EZ39" s="33"/>
      <c r="FA39" s="33"/>
      <c r="FB39" s="33"/>
      <c r="FC39" s="33"/>
      <c r="FD39" s="33"/>
      <c r="FE39" s="33"/>
      <c r="FF39" s="33"/>
      <c r="FG39" s="33"/>
      <c r="FH39" s="33"/>
      <c r="FI39" s="33"/>
      <c r="FJ39" s="33"/>
      <c r="FK39" s="33"/>
      <c r="FL39" s="33"/>
      <c r="FM39" s="33"/>
      <c r="FN39" s="33"/>
      <c r="FO39" s="33"/>
      <c r="FP39" s="33"/>
      <c r="FQ39" s="33"/>
      <c r="FR39" s="33"/>
      <c r="FS39" s="33"/>
      <c r="FT39" s="33"/>
      <c r="FU39" s="33"/>
      <c r="FV39" s="33"/>
    </row>
    <row r="40" spans="1:178" s="16" customFormat="1" ht="15" thickBot="1" x14ac:dyDescent="0.4">
      <c r="A40" s="28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97"/>
      <c r="AA40" s="40"/>
      <c r="AB40" s="40"/>
      <c r="AC40" s="97"/>
      <c r="AD40" s="40"/>
      <c r="AE40" s="40"/>
      <c r="AF40" s="40"/>
      <c r="AG40" s="40"/>
      <c r="AH40" s="40"/>
      <c r="AI40" s="40"/>
      <c r="AJ40" s="40"/>
      <c r="AK40" s="40"/>
      <c r="AL40" s="97"/>
      <c r="AM40" s="40"/>
      <c r="AN40" s="40"/>
      <c r="AO40" s="97">
        <f>AO33-SUM(AO34:AO39)</f>
        <v>0</v>
      </c>
      <c r="AP40" s="40">
        <f t="shared" ref="AP40" si="40">AP33-SUM(AP34:AP39)</f>
        <v>0</v>
      </c>
      <c r="AQ40" s="40">
        <f t="shared" ref="AQ40" si="41">AQ33-SUM(AQ34:AQ39)</f>
        <v>0</v>
      </c>
      <c r="AR40" s="40">
        <f t="shared" ref="AR40" si="42">AR33-SUM(AR34:AR39)</f>
        <v>0</v>
      </c>
      <c r="AS40" s="40">
        <f t="shared" ref="AS40" si="43">AS33-SUM(AS34:AS39)</f>
        <v>0</v>
      </c>
      <c r="AT40" s="40">
        <f t="shared" ref="AT40" si="44">AT33-SUM(AT34:AT39)</f>
        <v>0</v>
      </c>
      <c r="AU40" s="40">
        <f t="shared" ref="AU40" si="45">AU33-SUM(AU34:AU39)</f>
        <v>0</v>
      </c>
      <c r="AV40" s="40">
        <f t="shared" ref="AV40" si="46">AV33-SUM(AV34:AV39)</f>
        <v>0</v>
      </c>
      <c r="AW40" s="40">
        <f t="shared" ref="AW40" si="47">AW33-SUM(AW34:AW39)</f>
        <v>0</v>
      </c>
      <c r="AX40" s="40">
        <f t="shared" ref="AX40" si="48">AX33-SUM(AX34:AX39)</f>
        <v>0</v>
      </c>
      <c r="AY40" s="41">
        <f t="shared" ref="AY40" si="49">AY33-SUM(AY34:AY39)</f>
        <v>0</v>
      </c>
      <c r="AZ40" s="40">
        <f t="shared" ref="AZ40" si="50">AZ33-SUM(AZ34:AZ39)</f>
        <v>0</v>
      </c>
      <c r="BA40" s="40">
        <f>BA33-SUM(BA34:BA39)</f>
        <v>0</v>
      </c>
      <c r="BB40" s="41">
        <f t="shared" ref="BB40:BL40" si="51">BB33-SUM(BB34:BB39)</f>
        <v>0</v>
      </c>
      <c r="BC40" s="40">
        <f t="shared" si="51"/>
        <v>0</v>
      </c>
      <c r="BD40" s="40">
        <f t="shared" si="51"/>
        <v>0</v>
      </c>
      <c r="BE40" s="40">
        <f t="shared" si="51"/>
        <v>0</v>
      </c>
      <c r="BF40" s="40">
        <f t="shared" si="51"/>
        <v>0</v>
      </c>
      <c r="BG40" s="40">
        <f t="shared" si="51"/>
        <v>0</v>
      </c>
      <c r="BH40" s="40">
        <f t="shared" si="51"/>
        <v>0</v>
      </c>
      <c r="BI40" s="40">
        <f t="shared" si="51"/>
        <v>0</v>
      </c>
      <c r="BJ40" s="55">
        <f t="shared" si="51"/>
        <v>0</v>
      </c>
      <c r="BK40" s="41">
        <f t="shared" si="51"/>
        <v>0</v>
      </c>
      <c r="BL40" s="40">
        <f t="shared" si="51"/>
        <v>0</v>
      </c>
      <c r="BM40" s="88">
        <f>BM33-SUM(BM34:BM39)</f>
        <v>0</v>
      </c>
      <c r="BN40" s="41">
        <f t="shared" ref="BN40:BX40" si="52">BN33-SUM(BN34:BN39)</f>
        <v>0</v>
      </c>
      <c r="BO40" s="40">
        <f t="shared" si="52"/>
        <v>0</v>
      </c>
      <c r="BP40" s="40">
        <f t="shared" si="52"/>
        <v>0</v>
      </c>
      <c r="BQ40" s="40">
        <f t="shared" si="52"/>
        <v>0</v>
      </c>
      <c r="BR40" s="40">
        <f t="shared" si="52"/>
        <v>0</v>
      </c>
      <c r="BS40" s="40">
        <f t="shared" si="52"/>
        <v>0</v>
      </c>
      <c r="BT40" s="40">
        <f t="shared" si="52"/>
        <v>0</v>
      </c>
      <c r="BU40" s="40">
        <f t="shared" si="52"/>
        <v>0</v>
      </c>
      <c r="BV40" s="40">
        <f t="shared" si="52"/>
        <v>0</v>
      </c>
      <c r="BW40" s="40">
        <f t="shared" si="52"/>
        <v>0</v>
      </c>
      <c r="BX40" s="40">
        <f t="shared" si="52"/>
        <v>0</v>
      </c>
      <c r="BY40" s="40">
        <f>BY33-SUM(BY34:BY39)</f>
        <v>0</v>
      </c>
      <c r="BZ40" s="5" t="s">
        <v>1</v>
      </c>
      <c r="CA40" s="32"/>
      <c r="CB40" s="100" t="s">
        <v>24</v>
      </c>
      <c r="CC40" s="100"/>
      <c r="CD40" s="33"/>
      <c r="CE40" s="33"/>
      <c r="CF40" s="33"/>
      <c r="CG40" s="26">
        <f>CG33-SUM(CG34:CG39)</f>
        <v>0</v>
      </c>
      <c r="CH40" s="33"/>
      <c r="CI40" s="33"/>
      <c r="CJ40" s="33"/>
      <c r="CK40" s="33"/>
      <c r="CL40" s="33"/>
      <c r="CM40" s="33"/>
      <c r="CN40" s="33"/>
      <c r="CO40" s="33"/>
      <c r="CP40" s="33"/>
      <c r="CQ40" s="33"/>
      <c r="CR40" s="33"/>
      <c r="CS40" s="33"/>
      <c r="CT40" s="33"/>
      <c r="CU40" s="33"/>
      <c r="CV40" s="33"/>
      <c r="CW40" s="33"/>
      <c r="CX40" s="33"/>
      <c r="CY40" s="33"/>
      <c r="CZ40" s="33"/>
      <c r="DA40" s="33"/>
      <c r="DB40" s="33"/>
      <c r="DC40" s="33"/>
      <c r="DD40" s="33"/>
      <c r="DE40" s="33"/>
      <c r="DF40" s="33"/>
      <c r="DG40" s="33"/>
      <c r="DH40" s="33"/>
      <c r="DI40" s="33"/>
      <c r="DJ40" s="33"/>
      <c r="DK40" s="33"/>
      <c r="DL40" s="33"/>
      <c r="DM40" s="33"/>
      <c r="DN40" s="33"/>
      <c r="DO40" s="33"/>
      <c r="DP40" s="33"/>
      <c r="DQ40" s="33"/>
      <c r="DR40" s="33"/>
      <c r="DS40" s="33"/>
      <c r="DT40" s="33"/>
      <c r="DU40" s="33"/>
      <c r="DV40" s="33"/>
      <c r="DW40" s="33"/>
      <c r="DX40" s="33"/>
      <c r="DY40" s="33"/>
      <c r="DZ40" s="33"/>
      <c r="EA40" s="33"/>
      <c r="EB40" s="33"/>
      <c r="EC40" s="33"/>
      <c r="ED40" s="33"/>
      <c r="EE40" s="33"/>
      <c r="EF40" s="33"/>
      <c r="EG40" s="33"/>
      <c r="EH40" s="33"/>
      <c r="EI40" s="33"/>
      <c r="EJ40" s="33"/>
      <c r="EK40" s="33"/>
      <c r="EL40" s="33"/>
      <c r="EM40" s="33"/>
      <c r="EN40" s="33"/>
      <c r="EO40" s="33"/>
      <c r="EP40" s="33"/>
      <c r="EQ40" s="33"/>
      <c r="ER40" s="33"/>
      <c r="ES40" s="33"/>
      <c r="ET40" s="33"/>
      <c r="EU40" s="33"/>
      <c r="EV40" s="33"/>
      <c r="EW40" s="33"/>
      <c r="EX40" s="33"/>
      <c r="EY40" s="33"/>
      <c r="EZ40" s="33"/>
      <c r="FA40" s="33"/>
      <c r="FB40" s="33"/>
      <c r="FC40" s="33"/>
      <c r="FD40" s="33"/>
      <c r="FE40" s="33"/>
      <c r="FF40" s="33"/>
      <c r="FG40" s="33"/>
      <c r="FH40" s="33"/>
      <c r="FI40" s="33"/>
      <c r="FJ40" s="33"/>
      <c r="FK40" s="33"/>
      <c r="FL40" s="33"/>
      <c r="FM40" s="33"/>
      <c r="FN40" s="33"/>
      <c r="FO40" s="33"/>
      <c r="FP40" s="33"/>
      <c r="FQ40" s="33"/>
      <c r="FR40" s="33"/>
      <c r="FS40" s="33"/>
      <c r="FT40" s="33"/>
      <c r="FU40" s="33"/>
      <c r="FV40" s="33"/>
    </row>
    <row r="41" spans="1:178" s="9" customFormat="1" x14ac:dyDescent="0.35">
      <c r="A41" s="27" t="s">
        <v>63</v>
      </c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78"/>
      <c r="AA41" s="25"/>
      <c r="AB41" s="25"/>
      <c r="AC41" s="78"/>
      <c r="AD41" s="25"/>
      <c r="AE41" s="25"/>
      <c r="AF41" s="25"/>
      <c r="AG41" s="25"/>
      <c r="AH41" s="25"/>
      <c r="AI41" s="25"/>
      <c r="AJ41" s="25"/>
      <c r="AK41" s="25"/>
      <c r="AL41" s="78"/>
      <c r="AM41" s="25"/>
      <c r="AN41" s="25"/>
      <c r="AO41" s="78"/>
      <c r="AP41" s="25"/>
      <c r="AQ41" s="25"/>
      <c r="AR41" s="25"/>
      <c r="AS41" s="25"/>
      <c r="AT41" s="25"/>
      <c r="AU41" s="25"/>
      <c r="AV41" s="25"/>
      <c r="AW41" s="25"/>
      <c r="AX41" s="25"/>
      <c r="AY41" s="31"/>
      <c r="AZ41" s="25"/>
      <c r="BA41" s="25"/>
      <c r="BB41" s="31"/>
      <c r="BC41" s="25"/>
      <c r="BD41" s="25"/>
      <c r="BE41" s="25"/>
      <c r="BF41" s="25"/>
      <c r="BG41" s="25"/>
      <c r="BH41" s="25"/>
      <c r="BI41" s="25"/>
      <c r="BJ41" s="53"/>
      <c r="BK41" s="31"/>
      <c r="BL41" s="25"/>
      <c r="BM41" s="87"/>
      <c r="BN41" s="31"/>
      <c r="BO41" s="25"/>
      <c r="BP41" s="25"/>
      <c r="BQ41" s="25"/>
      <c r="BR41" s="25"/>
      <c r="BS41" s="25"/>
      <c r="BT41" s="25"/>
      <c r="BU41" s="25"/>
      <c r="BV41" s="25"/>
      <c r="BW41" s="25"/>
      <c r="BX41" s="25"/>
      <c r="BY41" s="195">
        <f>'[9]YTD PROGRAM SUMMARY'!C93</f>
        <v>5194.2359407093772</v>
      </c>
      <c r="BZ41" s="100">
        <f>SUM(B41:BY41)</f>
        <v>5194.2359407093772</v>
      </c>
      <c r="CA41" s="32"/>
      <c r="CB41" s="100" t="s">
        <v>75</v>
      </c>
      <c r="CC41" s="100">
        <f>'[9]YTD PROGRAM SUMMARY'!$C$11</f>
        <v>5194.2359407093772</v>
      </c>
      <c r="CD41" s="33"/>
      <c r="CE41" s="33"/>
      <c r="CF41" s="265" t="s">
        <v>100</v>
      </c>
      <c r="CG41" s="58">
        <f>SUM(BN41:BY41)</f>
        <v>5194.2359407093772</v>
      </c>
      <c r="CH41" s="8"/>
      <c r="CI41" s="8"/>
      <c r="CJ41" s="8"/>
      <c r="CK41" s="8"/>
      <c r="CL41" s="8"/>
      <c r="CM41" s="8"/>
      <c r="CN41" s="8"/>
      <c r="CO41" s="8"/>
      <c r="CP41" s="8"/>
      <c r="CQ41" s="8"/>
      <c r="CR41" s="8"/>
      <c r="CS41" s="8"/>
      <c r="CT41" s="8"/>
      <c r="CU41" s="8"/>
      <c r="CV41" s="8"/>
      <c r="CW41" s="8"/>
      <c r="CX41" s="8"/>
      <c r="CY41" s="8"/>
      <c r="CZ41" s="8"/>
      <c r="DA41" s="8"/>
      <c r="DB41" s="8"/>
      <c r="DC41" s="8"/>
      <c r="DD41" s="8"/>
      <c r="DE41" s="8"/>
      <c r="DF41" s="8"/>
      <c r="DG41" s="8"/>
      <c r="DH41" s="8"/>
      <c r="DI41" s="8"/>
      <c r="DJ41" s="8"/>
      <c r="DK41" s="8"/>
      <c r="DL41" s="8"/>
      <c r="DM41" s="8"/>
      <c r="DN41" s="8"/>
      <c r="DO41" s="8"/>
      <c r="DP41" s="8"/>
      <c r="DQ41" s="8"/>
      <c r="DR41" s="8"/>
      <c r="DS41" s="8"/>
      <c r="DT41" s="8"/>
      <c r="DU41" s="8"/>
      <c r="DV41" s="8"/>
      <c r="DW41" s="8"/>
      <c r="DX41" s="8"/>
      <c r="DY41" s="8"/>
      <c r="DZ41" s="8"/>
      <c r="EA41" s="8"/>
      <c r="EB41" s="8"/>
      <c r="EC41" s="8"/>
      <c r="ED41" s="8"/>
      <c r="EE41" s="8"/>
      <c r="EF41" s="8"/>
      <c r="EG41" s="8"/>
      <c r="EH41" s="8"/>
      <c r="EI41" s="8"/>
      <c r="EJ41" s="8"/>
      <c r="EK41" s="8"/>
      <c r="EL41" s="8"/>
      <c r="EM41" s="8"/>
      <c r="EN41" s="8"/>
      <c r="EO41" s="8"/>
      <c r="EP41" s="8"/>
      <c r="EQ41" s="8"/>
      <c r="ER41" s="8"/>
      <c r="ES41" s="8"/>
      <c r="ET41" s="8"/>
      <c r="EU41" s="8"/>
      <c r="EV41" s="8"/>
      <c r="EW41" s="8"/>
      <c r="EX41" s="8"/>
      <c r="EY41" s="8"/>
      <c r="EZ41" s="8"/>
      <c r="FA41" s="8"/>
      <c r="FB41" s="8"/>
      <c r="FC41" s="8"/>
      <c r="FD41" s="8"/>
      <c r="FE41" s="8"/>
      <c r="FF41" s="8"/>
      <c r="FG41" s="8"/>
      <c r="FH41" s="8"/>
      <c r="FI41" s="8"/>
      <c r="FJ41" s="8"/>
      <c r="FK41" s="8"/>
      <c r="FL41" s="8"/>
      <c r="FM41" s="8"/>
      <c r="FN41" s="8"/>
      <c r="FO41" s="8"/>
      <c r="FP41" s="8"/>
      <c r="FQ41" s="8"/>
      <c r="FR41" s="8"/>
      <c r="FS41" s="8"/>
      <c r="FT41" s="8"/>
      <c r="FU41" s="8"/>
      <c r="FV41" s="8"/>
    </row>
    <row r="42" spans="1:178" s="16" customFormat="1" x14ac:dyDescent="0.35">
      <c r="A42" s="24" t="s">
        <v>10</v>
      </c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78"/>
      <c r="AA42" s="25"/>
      <c r="AB42" s="25"/>
      <c r="AC42" s="78"/>
      <c r="AD42" s="25"/>
      <c r="AE42" s="25"/>
      <c r="AF42" s="25"/>
      <c r="AG42" s="25"/>
      <c r="AH42" s="25"/>
      <c r="AI42" s="25"/>
      <c r="AJ42" s="25"/>
      <c r="AK42" s="25"/>
      <c r="AL42" s="78"/>
      <c r="AM42" s="25"/>
      <c r="AN42" s="25"/>
      <c r="AO42" s="78"/>
      <c r="AP42" s="25"/>
      <c r="AQ42" s="25"/>
      <c r="AR42" s="25"/>
      <c r="AS42" s="25"/>
      <c r="AT42" s="25"/>
      <c r="AU42" s="25"/>
      <c r="AV42" s="25"/>
      <c r="AW42" s="25"/>
      <c r="AX42" s="25"/>
      <c r="AY42" s="31"/>
      <c r="AZ42" s="25"/>
      <c r="BA42" s="25"/>
      <c r="BB42" s="31"/>
      <c r="BC42" s="25"/>
      <c r="BD42" s="25"/>
      <c r="BE42" s="25"/>
      <c r="BF42" s="25"/>
      <c r="BG42" s="25"/>
      <c r="BH42" s="25"/>
      <c r="BI42" s="25"/>
      <c r="BJ42" s="53"/>
      <c r="BK42" s="31"/>
      <c r="BL42" s="25"/>
      <c r="BM42" s="87"/>
      <c r="BN42" s="31"/>
      <c r="BO42" s="25"/>
      <c r="BP42" s="25"/>
      <c r="BQ42" s="25"/>
      <c r="BR42" s="25"/>
      <c r="BS42" s="25"/>
      <c r="BT42" s="25"/>
      <c r="BU42" s="25"/>
      <c r="BV42" s="25"/>
      <c r="BW42" s="25"/>
      <c r="BX42" s="25"/>
      <c r="BY42" s="195">
        <f>'[9]YTD PROGRAM SUMMARY'!C96</f>
        <v>3877.1675006639548</v>
      </c>
      <c r="BZ42" s="32"/>
      <c r="CA42" s="32"/>
      <c r="CB42" s="100"/>
      <c r="CC42" s="100"/>
      <c r="CD42" s="33"/>
      <c r="CE42" s="33"/>
      <c r="CF42" s="265"/>
      <c r="CG42" s="59">
        <f>SUM(BN42:BY42)</f>
        <v>3877.1675006639548</v>
      </c>
      <c r="CH42" s="33"/>
      <c r="CI42" s="33"/>
      <c r="CJ42" s="33"/>
      <c r="CK42" s="33"/>
      <c r="CL42" s="33"/>
      <c r="CM42" s="33"/>
      <c r="CN42" s="33"/>
      <c r="CO42" s="33"/>
      <c r="CP42" s="33"/>
      <c r="CQ42" s="33"/>
      <c r="CR42" s="33"/>
      <c r="CS42" s="33"/>
      <c r="CT42" s="33"/>
      <c r="CU42" s="33"/>
      <c r="CV42" s="33"/>
      <c r="CW42" s="33"/>
      <c r="CX42" s="33"/>
      <c r="CY42" s="33"/>
      <c r="CZ42" s="33"/>
      <c r="DA42" s="33"/>
      <c r="DB42" s="33"/>
      <c r="DC42" s="33"/>
      <c r="DD42" s="33"/>
      <c r="DE42" s="33"/>
      <c r="DF42" s="33"/>
      <c r="DG42" s="33"/>
      <c r="DH42" s="33"/>
      <c r="DI42" s="33"/>
      <c r="DJ42" s="33"/>
      <c r="DK42" s="33"/>
      <c r="DL42" s="33"/>
      <c r="DM42" s="33"/>
      <c r="DN42" s="33"/>
      <c r="DO42" s="33"/>
      <c r="DP42" s="33"/>
      <c r="DQ42" s="33"/>
      <c r="DR42" s="33"/>
      <c r="DS42" s="33"/>
      <c r="DT42" s="33"/>
      <c r="DU42" s="33"/>
      <c r="DV42" s="33"/>
      <c r="DW42" s="33"/>
      <c r="DX42" s="33"/>
      <c r="DY42" s="33"/>
      <c r="DZ42" s="33"/>
      <c r="EA42" s="33"/>
      <c r="EB42" s="33"/>
      <c r="EC42" s="33"/>
      <c r="ED42" s="33"/>
      <c r="EE42" s="33"/>
      <c r="EF42" s="33"/>
      <c r="EG42" s="33"/>
      <c r="EH42" s="33"/>
      <c r="EI42" s="33"/>
      <c r="EJ42" s="33"/>
      <c r="EK42" s="33"/>
      <c r="EL42" s="33"/>
      <c r="EM42" s="33"/>
      <c r="EN42" s="33"/>
      <c r="EO42" s="33"/>
      <c r="EP42" s="33"/>
      <c r="EQ42" s="33"/>
      <c r="ER42" s="33"/>
      <c r="ES42" s="33"/>
      <c r="ET42" s="33"/>
      <c r="EU42" s="33"/>
      <c r="EV42" s="33"/>
      <c r="EW42" s="33"/>
      <c r="EX42" s="33"/>
      <c r="EY42" s="33"/>
      <c r="EZ42" s="33"/>
      <c r="FA42" s="33"/>
      <c r="FB42" s="33"/>
      <c r="FC42" s="33"/>
      <c r="FD42" s="33"/>
      <c r="FE42" s="33"/>
      <c r="FF42" s="33"/>
      <c r="FG42" s="33"/>
      <c r="FH42" s="33"/>
      <c r="FI42" s="33"/>
      <c r="FJ42" s="33"/>
      <c r="FK42" s="33"/>
      <c r="FL42" s="33"/>
      <c r="FM42" s="33"/>
      <c r="FN42" s="33"/>
      <c r="FO42" s="33"/>
      <c r="FP42" s="33"/>
      <c r="FQ42" s="33"/>
      <c r="FR42" s="33"/>
      <c r="FS42" s="33"/>
      <c r="FT42" s="33"/>
      <c r="FU42" s="33"/>
      <c r="FV42" s="33"/>
    </row>
    <row r="43" spans="1:178" s="16" customFormat="1" x14ac:dyDescent="0.35">
      <c r="A43" s="24" t="s">
        <v>11</v>
      </c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78"/>
      <c r="AA43" s="25"/>
      <c r="AB43" s="25"/>
      <c r="AC43" s="78"/>
      <c r="AD43" s="25"/>
      <c r="AE43" s="25"/>
      <c r="AF43" s="25"/>
      <c r="AG43" s="25"/>
      <c r="AH43" s="25"/>
      <c r="AI43" s="25"/>
      <c r="AJ43" s="25"/>
      <c r="AK43" s="25"/>
      <c r="AL43" s="78"/>
      <c r="AM43" s="25"/>
      <c r="AN43" s="25"/>
      <c r="AO43" s="78"/>
      <c r="AP43" s="25"/>
      <c r="AQ43" s="25"/>
      <c r="AR43" s="25"/>
      <c r="AS43" s="25"/>
      <c r="AT43" s="25"/>
      <c r="AU43" s="25"/>
      <c r="AV43" s="25"/>
      <c r="AW43" s="25"/>
      <c r="AX43" s="25"/>
      <c r="AY43" s="31"/>
      <c r="AZ43" s="25"/>
      <c r="BA43" s="25"/>
      <c r="BB43" s="31"/>
      <c r="BC43" s="25"/>
      <c r="BD43" s="25"/>
      <c r="BE43" s="25"/>
      <c r="BF43" s="25"/>
      <c r="BG43" s="25"/>
      <c r="BH43" s="25"/>
      <c r="BI43" s="25"/>
      <c r="BJ43" s="53"/>
      <c r="BK43" s="31"/>
      <c r="BL43" s="25"/>
      <c r="BM43" s="87"/>
      <c r="BN43" s="31"/>
      <c r="BO43" s="25"/>
      <c r="BP43" s="25"/>
      <c r="BQ43" s="25"/>
      <c r="BR43" s="25"/>
      <c r="BS43" s="25"/>
      <c r="BT43" s="25"/>
      <c r="BU43" s="25"/>
      <c r="BV43" s="25"/>
      <c r="BW43" s="25"/>
      <c r="BX43" s="25"/>
      <c r="BY43" s="195">
        <f>'[9]YTD PROGRAM SUMMARY'!C97</f>
        <v>0</v>
      </c>
      <c r="BZ43" s="32"/>
      <c r="CA43" s="32"/>
      <c r="CB43" s="100" t="s">
        <v>18</v>
      </c>
      <c r="CC43" s="100">
        <f>CC41-BZ41</f>
        <v>0</v>
      </c>
      <c r="CD43" s="33"/>
      <c r="CE43" s="33"/>
      <c r="CF43" s="33"/>
      <c r="CG43" s="59">
        <f t="shared" ref="CG43:CG47" si="53">SUM(BN43:BY43)</f>
        <v>0</v>
      </c>
      <c r="CH43" s="33"/>
      <c r="CI43" s="33"/>
      <c r="CJ43" s="33"/>
      <c r="CK43" s="33"/>
      <c r="CL43" s="33"/>
      <c r="CM43" s="33"/>
      <c r="CN43" s="33"/>
      <c r="CO43" s="33"/>
      <c r="CP43" s="33"/>
      <c r="CQ43" s="33"/>
      <c r="CR43" s="33"/>
      <c r="CS43" s="33"/>
      <c r="CT43" s="33"/>
      <c r="CU43" s="33"/>
      <c r="CV43" s="33"/>
      <c r="CW43" s="33"/>
      <c r="CX43" s="33"/>
      <c r="CY43" s="33"/>
      <c r="CZ43" s="33"/>
      <c r="DA43" s="33"/>
      <c r="DB43" s="33"/>
      <c r="DC43" s="33"/>
      <c r="DD43" s="33"/>
      <c r="DE43" s="33"/>
      <c r="DF43" s="33"/>
      <c r="DG43" s="33"/>
      <c r="DH43" s="33"/>
      <c r="DI43" s="33"/>
      <c r="DJ43" s="33"/>
      <c r="DK43" s="33"/>
      <c r="DL43" s="33"/>
      <c r="DM43" s="33"/>
      <c r="DN43" s="33"/>
      <c r="DO43" s="33"/>
      <c r="DP43" s="33"/>
      <c r="DQ43" s="33"/>
      <c r="DR43" s="33"/>
      <c r="DS43" s="33"/>
      <c r="DT43" s="33"/>
      <c r="DU43" s="33"/>
      <c r="DV43" s="33"/>
      <c r="DW43" s="33"/>
      <c r="DX43" s="33"/>
      <c r="DY43" s="33"/>
      <c r="DZ43" s="33"/>
      <c r="EA43" s="33"/>
      <c r="EB43" s="33"/>
      <c r="EC43" s="33"/>
      <c r="ED43" s="33"/>
      <c r="EE43" s="33"/>
      <c r="EF43" s="33"/>
      <c r="EG43" s="33"/>
      <c r="EH43" s="33"/>
      <c r="EI43" s="33"/>
      <c r="EJ43" s="33"/>
      <c r="EK43" s="33"/>
      <c r="EL43" s="33"/>
      <c r="EM43" s="33"/>
      <c r="EN43" s="33"/>
      <c r="EO43" s="33"/>
      <c r="EP43" s="33"/>
      <c r="EQ43" s="33"/>
      <c r="ER43" s="33"/>
      <c r="ES43" s="33"/>
      <c r="ET43" s="33"/>
      <c r="EU43" s="33"/>
      <c r="EV43" s="33"/>
      <c r="EW43" s="33"/>
      <c r="EX43" s="33"/>
      <c r="EY43" s="33"/>
      <c r="EZ43" s="33"/>
      <c r="FA43" s="33"/>
      <c r="FB43" s="33"/>
      <c r="FC43" s="33"/>
      <c r="FD43" s="33"/>
      <c r="FE43" s="33"/>
      <c r="FF43" s="33"/>
      <c r="FG43" s="33"/>
      <c r="FH43" s="33"/>
      <c r="FI43" s="33"/>
      <c r="FJ43" s="33"/>
      <c r="FK43" s="33"/>
      <c r="FL43" s="33"/>
      <c r="FM43" s="33"/>
      <c r="FN43" s="33"/>
      <c r="FO43" s="33"/>
      <c r="FP43" s="33"/>
      <c r="FQ43" s="33"/>
      <c r="FR43" s="33"/>
      <c r="FS43" s="33"/>
      <c r="FT43" s="33"/>
      <c r="FU43" s="33"/>
      <c r="FV43" s="33"/>
    </row>
    <row r="44" spans="1:178" s="16" customFormat="1" x14ac:dyDescent="0.35">
      <c r="A44" s="24" t="s">
        <v>12</v>
      </c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78"/>
      <c r="AA44" s="25"/>
      <c r="AB44" s="25"/>
      <c r="AC44" s="78"/>
      <c r="AD44" s="25"/>
      <c r="AE44" s="25"/>
      <c r="AF44" s="25"/>
      <c r="AG44" s="25"/>
      <c r="AH44" s="25"/>
      <c r="AI44" s="25"/>
      <c r="AJ44" s="25"/>
      <c r="AK44" s="25"/>
      <c r="AL44" s="78"/>
      <c r="AM44" s="25"/>
      <c r="AN44" s="25"/>
      <c r="AO44" s="78"/>
      <c r="AP44" s="25"/>
      <c r="AQ44" s="25"/>
      <c r="AR44" s="25"/>
      <c r="AS44" s="25"/>
      <c r="AT44" s="25"/>
      <c r="AU44" s="25"/>
      <c r="AV44" s="25"/>
      <c r="AW44" s="25"/>
      <c r="AX44" s="25"/>
      <c r="AY44" s="31"/>
      <c r="AZ44" s="25"/>
      <c r="BA44" s="25"/>
      <c r="BB44" s="31"/>
      <c r="BC44" s="25"/>
      <c r="BD44" s="25"/>
      <c r="BE44" s="25"/>
      <c r="BF44" s="25"/>
      <c r="BG44" s="25"/>
      <c r="BH44" s="25"/>
      <c r="BI44" s="25"/>
      <c r="BJ44" s="53"/>
      <c r="BK44" s="31"/>
      <c r="BL44" s="25"/>
      <c r="BM44" s="87"/>
      <c r="BN44" s="31"/>
      <c r="BO44" s="25"/>
      <c r="BP44" s="25"/>
      <c r="BQ44" s="25"/>
      <c r="BR44" s="25"/>
      <c r="BS44" s="25"/>
      <c r="BT44" s="25"/>
      <c r="BU44" s="25"/>
      <c r="BV44" s="25"/>
      <c r="BW44" s="25"/>
      <c r="BX44" s="25"/>
      <c r="BY44" s="195">
        <f>'[9]YTD PROGRAM SUMMARY'!C98</f>
        <v>0</v>
      </c>
      <c r="BZ44" s="32"/>
      <c r="CA44" s="32"/>
      <c r="CB44" s="33"/>
      <c r="CC44" s="33"/>
      <c r="CD44" s="33"/>
      <c r="CE44" s="33"/>
      <c r="CF44" s="33"/>
      <c r="CG44" s="59">
        <f t="shared" si="53"/>
        <v>0</v>
      </c>
      <c r="CH44" s="33"/>
      <c r="CI44" s="33"/>
      <c r="CJ44" s="33"/>
      <c r="CK44" s="33"/>
      <c r="CL44" s="33"/>
      <c r="CM44" s="33"/>
      <c r="CN44" s="33"/>
      <c r="CO44" s="33"/>
      <c r="CP44" s="33"/>
      <c r="CQ44" s="33"/>
      <c r="CR44" s="33"/>
      <c r="CS44" s="33"/>
      <c r="CT44" s="33"/>
      <c r="CU44" s="33"/>
      <c r="CV44" s="33"/>
      <c r="CW44" s="33"/>
      <c r="CX44" s="33"/>
      <c r="CY44" s="33"/>
      <c r="CZ44" s="33"/>
      <c r="DA44" s="33"/>
      <c r="DB44" s="33"/>
      <c r="DC44" s="33"/>
      <c r="DD44" s="33"/>
      <c r="DE44" s="33"/>
      <c r="DF44" s="33"/>
      <c r="DG44" s="33"/>
      <c r="DH44" s="33"/>
      <c r="DI44" s="33"/>
      <c r="DJ44" s="33"/>
      <c r="DK44" s="33"/>
      <c r="DL44" s="33"/>
      <c r="DM44" s="33"/>
      <c r="DN44" s="33"/>
      <c r="DO44" s="33"/>
      <c r="DP44" s="33"/>
      <c r="DQ44" s="33"/>
      <c r="DR44" s="33"/>
      <c r="DS44" s="33"/>
      <c r="DT44" s="33"/>
      <c r="DU44" s="33"/>
      <c r="DV44" s="33"/>
      <c r="DW44" s="33"/>
      <c r="DX44" s="33"/>
      <c r="DY44" s="33"/>
      <c r="DZ44" s="33"/>
      <c r="EA44" s="33"/>
      <c r="EB44" s="33"/>
      <c r="EC44" s="33"/>
      <c r="ED44" s="33"/>
      <c r="EE44" s="33"/>
      <c r="EF44" s="33"/>
      <c r="EG44" s="33"/>
      <c r="EH44" s="33"/>
      <c r="EI44" s="33"/>
      <c r="EJ44" s="33"/>
      <c r="EK44" s="33"/>
      <c r="EL44" s="33"/>
      <c r="EM44" s="33"/>
      <c r="EN44" s="33"/>
      <c r="EO44" s="33"/>
      <c r="EP44" s="33"/>
      <c r="EQ44" s="33"/>
      <c r="ER44" s="33"/>
      <c r="ES44" s="33"/>
      <c r="ET44" s="33"/>
      <c r="EU44" s="33"/>
      <c r="EV44" s="33"/>
      <c r="EW44" s="33"/>
      <c r="EX44" s="33"/>
      <c r="EY44" s="33"/>
      <c r="EZ44" s="33"/>
      <c r="FA44" s="33"/>
      <c r="FB44" s="33"/>
      <c r="FC44" s="33"/>
      <c r="FD44" s="33"/>
      <c r="FE44" s="33"/>
      <c r="FF44" s="33"/>
      <c r="FG44" s="33"/>
      <c r="FH44" s="33"/>
      <c r="FI44" s="33"/>
      <c r="FJ44" s="33"/>
      <c r="FK44" s="33"/>
      <c r="FL44" s="33"/>
      <c r="FM44" s="33"/>
      <c r="FN44" s="33"/>
      <c r="FO44" s="33"/>
      <c r="FP44" s="33"/>
      <c r="FQ44" s="33"/>
      <c r="FR44" s="33"/>
      <c r="FS44" s="33"/>
      <c r="FT44" s="33"/>
      <c r="FU44" s="33"/>
      <c r="FV44" s="33"/>
    </row>
    <row r="45" spans="1:178" s="16" customFormat="1" x14ac:dyDescent="0.35">
      <c r="A45" s="24" t="s">
        <v>13</v>
      </c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78"/>
      <c r="AA45" s="25"/>
      <c r="AB45" s="25"/>
      <c r="AC45" s="78"/>
      <c r="AD45" s="25"/>
      <c r="AE45" s="25"/>
      <c r="AF45" s="25"/>
      <c r="AG45" s="25"/>
      <c r="AH45" s="25"/>
      <c r="AI45" s="25"/>
      <c r="AJ45" s="25"/>
      <c r="AK45" s="25"/>
      <c r="AL45" s="78"/>
      <c r="AM45" s="25"/>
      <c r="AN45" s="25"/>
      <c r="AO45" s="78"/>
      <c r="AP45" s="25"/>
      <c r="AQ45" s="25"/>
      <c r="AR45" s="25"/>
      <c r="AS45" s="25"/>
      <c r="AT45" s="25"/>
      <c r="AU45" s="25"/>
      <c r="AV45" s="25"/>
      <c r="AW45" s="25"/>
      <c r="AX45" s="25"/>
      <c r="AY45" s="31"/>
      <c r="AZ45" s="25"/>
      <c r="BA45" s="25"/>
      <c r="BB45" s="31"/>
      <c r="BC45" s="25"/>
      <c r="BD45" s="25"/>
      <c r="BE45" s="25"/>
      <c r="BF45" s="25"/>
      <c r="BG45" s="25"/>
      <c r="BH45" s="25"/>
      <c r="BI45" s="25"/>
      <c r="BJ45" s="53"/>
      <c r="BK45" s="31"/>
      <c r="BL45" s="25"/>
      <c r="BM45" s="87"/>
      <c r="BN45" s="31"/>
      <c r="BO45" s="25"/>
      <c r="BP45" s="25"/>
      <c r="BQ45" s="25"/>
      <c r="BR45" s="25"/>
      <c r="BS45" s="25"/>
      <c r="BT45" s="25"/>
      <c r="BU45" s="25"/>
      <c r="BV45" s="25"/>
      <c r="BW45" s="25"/>
      <c r="BX45" s="25"/>
      <c r="BY45" s="195">
        <f>'[9]YTD PROGRAM SUMMARY'!C99</f>
        <v>0</v>
      </c>
      <c r="BZ45" s="32"/>
      <c r="CA45" s="32"/>
      <c r="CB45" s="33"/>
      <c r="CC45" s="33"/>
      <c r="CD45" s="33"/>
      <c r="CE45" s="33"/>
      <c r="CF45" s="33"/>
      <c r="CG45" s="59">
        <f t="shared" si="53"/>
        <v>0</v>
      </c>
      <c r="CH45" s="33"/>
      <c r="CI45" s="33"/>
      <c r="CJ45" s="33"/>
      <c r="CK45" s="33"/>
      <c r="CL45" s="33"/>
      <c r="CM45" s="33"/>
      <c r="CN45" s="33"/>
      <c r="CO45" s="33"/>
      <c r="CP45" s="33"/>
      <c r="CQ45" s="33"/>
      <c r="CR45" s="33"/>
      <c r="CS45" s="33"/>
      <c r="CT45" s="33"/>
      <c r="CU45" s="33"/>
      <c r="CV45" s="33"/>
      <c r="CW45" s="33"/>
      <c r="CX45" s="33"/>
      <c r="CY45" s="33"/>
      <c r="CZ45" s="33"/>
      <c r="DA45" s="33"/>
      <c r="DB45" s="33"/>
      <c r="DC45" s="33"/>
      <c r="DD45" s="33"/>
      <c r="DE45" s="33"/>
      <c r="DF45" s="33"/>
      <c r="DG45" s="33"/>
      <c r="DH45" s="33"/>
      <c r="DI45" s="33"/>
      <c r="DJ45" s="33"/>
      <c r="DK45" s="33"/>
      <c r="DL45" s="33"/>
      <c r="DM45" s="33"/>
      <c r="DN45" s="33"/>
      <c r="DO45" s="33"/>
      <c r="DP45" s="33"/>
      <c r="DQ45" s="33"/>
      <c r="DR45" s="33"/>
      <c r="DS45" s="33"/>
      <c r="DT45" s="33"/>
      <c r="DU45" s="33"/>
      <c r="DV45" s="33"/>
      <c r="DW45" s="33"/>
      <c r="DX45" s="33"/>
      <c r="DY45" s="33"/>
      <c r="DZ45" s="33"/>
      <c r="EA45" s="33"/>
      <c r="EB45" s="33"/>
      <c r="EC45" s="33"/>
      <c r="ED45" s="33"/>
      <c r="EE45" s="33"/>
      <c r="EF45" s="33"/>
      <c r="EG45" s="33"/>
      <c r="EH45" s="33"/>
      <c r="EI45" s="33"/>
      <c r="EJ45" s="33"/>
      <c r="EK45" s="33"/>
      <c r="EL45" s="33"/>
      <c r="EM45" s="33"/>
      <c r="EN45" s="33"/>
      <c r="EO45" s="33"/>
      <c r="EP45" s="33"/>
      <c r="EQ45" s="33"/>
      <c r="ER45" s="33"/>
      <c r="ES45" s="33"/>
      <c r="ET45" s="33"/>
      <c r="EU45" s="33"/>
      <c r="EV45" s="33"/>
      <c r="EW45" s="33"/>
      <c r="EX45" s="33"/>
      <c r="EY45" s="33"/>
      <c r="EZ45" s="33"/>
      <c r="FA45" s="33"/>
      <c r="FB45" s="33"/>
      <c r="FC45" s="33"/>
      <c r="FD45" s="33"/>
      <c r="FE45" s="33"/>
      <c r="FF45" s="33"/>
      <c r="FG45" s="33"/>
      <c r="FH45" s="33"/>
      <c r="FI45" s="33"/>
      <c r="FJ45" s="33"/>
      <c r="FK45" s="33"/>
      <c r="FL45" s="33"/>
      <c r="FM45" s="33"/>
      <c r="FN45" s="33"/>
      <c r="FO45" s="33"/>
      <c r="FP45" s="33"/>
      <c r="FQ45" s="33"/>
      <c r="FR45" s="33"/>
      <c r="FS45" s="33"/>
      <c r="FT45" s="33"/>
      <c r="FU45" s="33"/>
      <c r="FV45" s="33"/>
    </row>
    <row r="46" spans="1:178" s="16" customFormat="1" ht="15" thickBot="1" x14ac:dyDescent="0.4">
      <c r="A46" s="24" t="s">
        <v>14</v>
      </c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78"/>
      <c r="AA46" s="25"/>
      <c r="AB46" s="25"/>
      <c r="AC46" s="78"/>
      <c r="AD46" s="25"/>
      <c r="AE46" s="25"/>
      <c r="AF46" s="25"/>
      <c r="AG46" s="25"/>
      <c r="AH46" s="25"/>
      <c r="AI46" s="25"/>
      <c r="AJ46" s="25"/>
      <c r="AK46" s="25"/>
      <c r="AL46" s="78"/>
      <c r="AM46" s="25"/>
      <c r="AN46" s="25"/>
      <c r="AO46" s="78"/>
      <c r="AP46" s="25"/>
      <c r="AQ46" s="25"/>
      <c r="AR46" s="25"/>
      <c r="AS46" s="25"/>
      <c r="AT46" s="25"/>
      <c r="AU46" s="25"/>
      <c r="AV46" s="25"/>
      <c r="AW46" s="25"/>
      <c r="AX46" s="25"/>
      <c r="AY46" s="31"/>
      <c r="AZ46" s="25"/>
      <c r="BA46" s="25"/>
      <c r="BB46" s="31"/>
      <c r="BC46" s="25"/>
      <c r="BD46" s="25"/>
      <c r="BE46" s="25"/>
      <c r="BF46" s="25"/>
      <c r="BG46" s="25"/>
      <c r="BH46" s="25"/>
      <c r="BI46" s="25"/>
      <c r="BJ46" s="53"/>
      <c r="BK46" s="31"/>
      <c r="BL46" s="25"/>
      <c r="BM46" s="87"/>
      <c r="BN46" s="31"/>
      <c r="BO46" s="25"/>
      <c r="BP46" s="25"/>
      <c r="BQ46" s="25"/>
      <c r="BR46" s="25"/>
      <c r="BS46" s="25"/>
      <c r="BT46" s="25"/>
      <c r="BU46" s="25"/>
      <c r="BV46" s="25"/>
      <c r="BW46" s="25"/>
      <c r="BX46" s="25"/>
      <c r="BY46" s="195">
        <f>'[9]YTD PROGRAM SUMMARY'!C100</f>
        <v>0</v>
      </c>
      <c r="BZ46" s="32"/>
      <c r="CA46" s="32"/>
      <c r="CB46" s="33"/>
      <c r="CC46" s="33"/>
      <c r="CD46" s="33"/>
      <c r="CE46" s="33"/>
      <c r="CF46" s="33"/>
      <c r="CG46" s="59">
        <f t="shared" si="53"/>
        <v>0</v>
      </c>
      <c r="CH46" s="33"/>
      <c r="CI46" s="33"/>
      <c r="CJ46" s="33"/>
      <c r="CK46" s="33"/>
      <c r="CL46" s="33"/>
      <c r="CM46" s="33"/>
      <c r="CN46" s="33"/>
      <c r="CO46" s="33"/>
      <c r="CP46" s="33"/>
      <c r="CQ46" s="33"/>
      <c r="CR46" s="33"/>
      <c r="CS46" s="33"/>
      <c r="CT46" s="33"/>
      <c r="CU46" s="33"/>
      <c r="CV46" s="33"/>
      <c r="CW46" s="33"/>
      <c r="CX46" s="33"/>
      <c r="CY46" s="33"/>
      <c r="CZ46" s="33"/>
      <c r="DA46" s="33"/>
      <c r="DB46" s="33"/>
      <c r="DC46" s="33"/>
      <c r="DD46" s="33"/>
      <c r="DE46" s="33"/>
      <c r="DF46" s="33"/>
      <c r="DG46" s="33"/>
      <c r="DH46" s="33"/>
      <c r="DI46" s="33"/>
      <c r="DJ46" s="33"/>
      <c r="DK46" s="33"/>
      <c r="DL46" s="33"/>
      <c r="DM46" s="33"/>
      <c r="DN46" s="33"/>
      <c r="DO46" s="33"/>
      <c r="DP46" s="33"/>
      <c r="DQ46" s="33"/>
      <c r="DR46" s="33"/>
      <c r="DS46" s="33"/>
      <c r="DT46" s="33"/>
      <c r="DU46" s="33"/>
      <c r="DV46" s="33"/>
      <c r="DW46" s="33"/>
      <c r="DX46" s="33"/>
      <c r="DY46" s="33"/>
      <c r="DZ46" s="33"/>
      <c r="EA46" s="33"/>
      <c r="EB46" s="33"/>
      <c r="EC46" s="33"/>
      <c r="ED46" s="33"/>
      <c r="EE46" s="33"/>
      <c r="EF46" s="33"/>
      <c r="EG46" s="33"/>
      <c r="EH46" s="33"/>
      <c r="EI46" s="33"/>
      <c r="EJ46" s="33"/>
      <c r="EK46" s="33"/>
      <c r="EL46" s="33"/>
      <c r="EM46" s="33"/>
      <c r="EN46" s="33"/>
      <c r="EO46" s="33"/>
      <c r="EP46" s="33"/>
      <c r="EQ46" s="33"/>
      <c r="ER46" s="33"/>
      <c r="ES46" s="33"/>
      <c r="ET46" s="33"/>
      <c r="EU46" s="33"/>
      <c r="EV46" s="33"/>
      <c r="EW46" s="33"/>
      <c r="EX46" s="33"/>
      <c r="EY46" s="33"/>
      <c r="EZ46" s="33"/>
      <c r="FA46" s="33"/>
      <c r="FB46" s="33"/>
      <c r="FC46" s="33"/>
      <c r="FD46" s="33"/>
      <c r="FE46" s="33"/>
      <c r="FF46" s="33"/>
      <c r="FG46" s="33"/>
      <c r="FH46" s="33"/>
      <c r="FI46" s="33"/>
      <c r="FJ46" s="33"/>
      <c r="FK46" s="33"/>
      <c r="FL46" s="33"/>
      <c r="FM46" s="33"/>
      <c r="FN46" s="33"/>
      <c r="FO46" s="33"/>
      <c r="FP46" s="33"/>
      <c r="FQ46" s="33"/>
      <c r="FR46" s="33"/>
      <c r="FS46" s="33"/>
      <c r="FT46" s="33"/>
      <c r="FU46" s="33"/>
      <c r="FV46" s="33"/>
    </row>
    <row r="47" spans="1:178" s="16" customFormat="1" x14ac:dyDescent="0.35">
      <c r="A47" s="37" t="s">
        <v>6</v>
      </c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81"/>
      <c r="AA47" s="10"/>
      <c r="AB47" s="10"/>
      <c r="AC47" s="81"/>
      <c r="AD47" s="10"/>
      <c r="AE47" s="10"/>
      <c r="AF47" s="10"/>
      <c r="AG47" s="10"/>
      <c r="AH47" s="10"/>
      <c r="AI47" s="10"/>
      <c r="AJ47" s="10"/>
      <c r="AK47" s="10"/>
      <c r="AL47" s="81"/>
      <c r="AM47" s="10"/>
      <c r="AN47" s="10"/>
      <c r="AO47" s="171"/>
      <c r="AP47" s="10"/>
      <c r="AQ47" s="10"/>
      <c r="AR47" s="10"/>
      <c r="AS47" s="10"/>
      <c r="AT47" s="10"/>
      <c r="AU47" s="10"/>
      <c r="AV47" s="10"/>
      <c r="AW47" s="10"/>
      <c r="AX47" s="10"/>
      <c r="AY47" s="23"/>
      <c r="AZ47" s="10"/>
      <c r="BA47" s="179"/>
      <c r="BB47" s="23"/>
      <c r="BC47" s="10"/>
      <c r="BD47" s="10"/>
      <c r="BE47" s="10"/>
      <c r="BF47" s="10"/>
      <c r="BG47" s="10"/>
      <c r="BH47" s="10"/>
      <c r="BI47" s="10"/>
      <c r="BJ47" s="54"/>
      <c r="BK47" s="23"/>
      <c r="BL47" s="10"/>
      <c r="BM47" s="99"/>
      <c r="BN47" s="23"/>
      <c r="BO47" s="10"/>
      <c r="BP47" s="10"/>
      <c r="BQ47" s="10"/>
      <c r="BR47" s="10"/>
      <c r="BS47" s="10"/>
      <c r="BT47" s="10"/>
      <c r="BU47" s="10"/>
      <c r="BV47" s="10"/>
      <c r="BW47" s="10"/>
      <c r="BX47" s="10"/>
      <c r="BY47" s="197">
        <f>'[9]YTD PROGRAM SUMMARY'!C109</f>
        <v>1317.0684400454224</v>
      </c>
      <c r="BZ47" s="32"/>
      <c r="CA47" s="32"/>
      <c r="CB47" s="104" t="s">
        <v>30</v>
      </c>
      <c r="CC47" s="106"/>
      <c r="CD47" s="33"/>
      <c r="CE47" s="33"/>
      <c r="CF47" s="33"/>
      <c r="CG47" s="60">
        <f t="shared" si="53"/>
        <v>1317.0684400454224</v>
      </c>
      <c r="CH47" s="33"/>
      <c r="CI47" s="33"/>
      <c r="CJ47" s="33"/>
      <c r="CK47" s="33"/>
      <c r="CL47" s="33"/>
      <c r="CM47" s="33"/>
      <c r="CN47" s="33"/>
      <c r="CO47" s="33"/>
      <c r="CP47" s="33"/>
      <c r="CQ47" s="33"/>
      <c r="CR47" s="33"/>
      <c r="CS47" s="33"/>
      <c r="CT47" s="33"/>
      <c r="CU47" s="33"/>
      <c r="CV47" s="33"/>
      <c r="CW47" s="33"/>
      <c r="CX47" s="33"/>
      <c r="CY47" s="33"/>
      <c r="CZ47" s="33"/>
      <c r="DA47" s="33"/>
      <c r="DB47" s="33"/>
      <c r="DC47" s="33"/>
      <c r="DD47" s="33"/>
      <c r="DE47" s="33"/>
      <c r="DF47" s="33"/>
      <c r="DG47" s="33"/>
      <c r="DH47" s="33"/>
      <c r="DI47" s="33"/>
      <c r="DJ47" s="33"/>
      <c r="DK47" s="33"/>
      <c r="DL47" s="33"/>
      <c r="DM47" s="33"/>
      <c r="DN47" s="33"/>
      <c r="DO47" s="33"/>
      <c r="DP47" s="33"/>
      <c r="DQ47" s="33"/>
      <c r="DR47" s="33"/>
      <c r="DS47" s="33"/>
      <c r="DT47" s="33"/>
      <c r="DU47" s="33"/>
      <c r="DV47" s="33"/>
      <c r="DW47" s="33"/>
      <c r="DX47" s="33"/>
      <c r="DY47" s="33"/>
      <c r="DZ47" s="33"/>
      <c r="EA47" s="33"/>
      <c r="EB47" s="33"/>
      <c r="EC47" s="33"/>
      <c r="ED47" s="33"/>
      <c r="EE47" s="33"/>
      <c r="EF47" s="33"/>
      <c r="EG47" s="33"/>
      <c r="EH47" s="33"/>
      <c r="EI47" s="33"/>
      <c r="EJ47" s="33"/>
      <c r="EK47" s="33"/>
      <c r="EL47" s="33"/>
      <c r="EM47" s="33"/>
      <c r="EN47" s="33"/>
      <c r="EO47" s="33"/>
      <c r="EP47" s="33"/>
      <c r="EQ47" s="33"/>
      <c r="ER47" s="33"/>
      <c r="ES47" s="33"/>
      <c r="ET47" s="33"/>
      <c r="EU47" s="33"/>
      <c r="EV47" s="33"/>
      <c r="EW47" s="33"/>
      <c r="EX47" s="33"/>
      <c r="EY47" s="33"/>
      <c r="EZ47" s="33"/>
      <c r="FA47" s="33"/>
      <c r="FB47" s="33"/>
      <c r="FC47" s="33"/>
      <c r="FD47" s="33"/>
      <c r="FE47" s="33"/>
      <c r="FF47" s="33"/>
      <c r="FG47" s="33"/>
      <c r="FH47" s="33"/>
      <c r="FI47" s="33"/>
      <c r="FJ47" s="33"/>
      <c r="FK47" s="33"/>
      <c r="FL47" s="33"/>
      <c r="FM47" s="33"/>
      <c r="FN47" s="33"/>
      <c r="FO47" s="33"/>
      <c r="FP47" s="33"/>
      <c r="FQ47" s="33"/>
      <c r="FR47" s="33"/>
      <c r="FS47" s="33"/>
      <c r="FT47" s="33"/>
      <c r="FU47" s="33"/>
      <c r="FV47" s="33"/>
    </row>
    <row r="48" spans="1:178" s="16" customFormat="1" ht="15" thickBot="1" x14ac:dyDescent="0.4">
      <c r="A48" s="28"/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97"/>
      <c r="AA48" s="40"/>
      <c r="AB48" s="40"/>
      <c r="AC48" s="97"/>
      <c r="AD48" s="40"/>
      <c r="AE48" s="40"/>
      <c r="AF48" s="40"/>
      <c r="AG48" s="40"/>
      <c r="AH48" s="40"/>
      <c r="AI48" s="40"/>
      <c r="AJ48" s="40"/>
      <c r="AK48" s="40"/>
      <c r="AL48" s="97"/>
      <c r="AM48" s="40"/>
      <c r="AN48" s="40"/>
      <c r="AO48" s="97">
        <f>AO41-SUM(AO42:AO47)</f>
        <v>0</v>
      </c>
      <c r="AP48" s="40">
        <f t="shared" ref="AP48:AZ48" si="54">AP41-SUM(AP42:AP47)</f>
        <v>0</v>
      </c>
      <c r="AQ48" s="40">
        <f t="shared" si="54"/>
        <v>0</v>
      </c>
      <c r="AR48" s="40">
        <f t="shared" si="54"/>
        <v>0</v>
      </c>
      <c r="AS48" s="40">
        <f t="shared" si="54"/>
        <v>0</v>
      </c>
      <c r="AT48" s="40">
        <f t="shared" si="54"/>
        <v>0</v>
      </c>
      <c r="AU48" s="40">
        <f t="shared" si="54"/>
        <v>0</v>
      </c>
      <c r="AV48" s="40">
        <f t="shared" si="54"/>
        <v>0</v>
      </c>
      <c r="AW48" s="40">
        <f t="shared" si="54"/>
        <v>0</v>
      </c>
      <c r="AX48" s="40">
        <f t="shared" si="54"/>
        <v>0</v>
      </c>
      <c r="AY48" s="41">
        <f t="shared" si="54"/>
        <v>0</v>
      </c>
      <c r="AZ48" s="40">
        <f t="shared" si="54"/>
        <v>0</v>
      </c>
      <c r="BA48" s="40">
        <f>BA41-SUM(BA42:BA47)</f>
        <v>0</v>
      </c>
      <c r="BB48" s="41">
        <f t="shared" ref="BB48:BL48" si="55">BB41-SUM(BB42:BB47)</f>
        <v>0</v>
      </c>
      <c r="BC48" s="40">
        <f t="shared" si="55"/>
        <v>0</v>
      </c>
      <c r="BD48" s="40">
        <f t="shared" si="55"/>
        <v>0</v>
      </c>
      <c r="BE48" s="40">
        <f t="shared" si="55"/>
        <v>0</v>
      </c>
      <c r="BF48" s="40">
        <f t="shared" si="55"/>
        <v>0</v>
      </c>
      <c r="BG48" s="40">
        <f t="shared" si="55"/>
        <v>0</v>
      </c>
      <c r="BH48" s="40">
        <f t="shared" si="55"/>
        <v>0</v>
      </c>
      <c r="BI48" s="40">
        <f t="shared" si="55"/>
        <v>0</v>
      </c>
      <c r="BJ48" s="55">
        <f t="shared" si="55"/>
        <v>0</v>
      </c>
      <c r="BK48" s="41">
        <f t="shared" si="55"/>
        <v>0</v>
      </c>
      <c r="BL48" s="40">
        <f t="shared" si="55"/>
        <v>0</v>
      </c>
      <c r="BM48" s="88">
        <f>BM41-SUM(BM42:BM47)</f>
        <v>0</v>
      </c>
      <c r="BN48" s="41">
        <f t="shared" ref="BN48:BX48" si="56">BN41-SUM(BN42:BN47)</f>
        <v>0</v>
      </c>
      <c r="BO48" s="40">
        <f t="shared" si="56"/>
        <v>0</v>
      </c>
      <c r="BP48" s="40">
        <f t="shared" si="56"/>
        <v>0</v>
      </c>
      <c r="BQ48" s="40">
        <f t="shared" si="56"/>
        <v>0</v>
      </c>
      <c r="BR48" s="40">
        <f t="shared" si="56"/>
        <v>0</v>
      </c>
      <c r="BS48" s="40">
        <f t="shared" si="56"/>
        <v>0</v>
      </c>
      <c r="BT48" s="40">
        <f t="shared" si="56"/>
        <v>0</v>
      </c>
      <c r="BU48" s="40">
        <f t="shared" si="56"/>
        <v>0</v>
      </c>
      <c r="BV48" s="40">
        <f t="shared" si="56"/>
        <v>0</v>
      </c>
      <c r="BW48" s="40">
        <f t="shared" si="56"/>
        <v>0</v>
      </c>
      <c r="BX48" s="40">
        <f t="shared" si="56"/>
        <v>0</v>
      </c>
      <c r="BY48" s="40">
        <f>BY41-SUM(BY42:BY47)</f>
        <v>0</v>
      </c>
      <c r="BZ48" s="5" t="s">
        <v>1</v>
      </c>
      <c r="CA48" s="32"/>
      <c r="CB48" s="103" t="s">
        <v>76</v>
      </c>
      <c r="CC48" s="241">
        <f>CC19</f>
        <v>14090948.452100439</v>
      </c>
      <c r="CD48" s="33"/>
      <c r="CE48" s="33"/>
      <c r="CF48" s="33"/>
      <c r="CG48" s="26">
        <f>CG41-SUM(CG42:CG47)</f>
        <v>0</v>
      </c>
      <c r="CH48" s="33"/>
      <c r="CI48" s="33"/>
      <c r="CJ48" s="33"/>
      <c r="CK48" s="33"/>
      <c r="CL48" s="33"/>
      <c r="CM48" s="33"/>
      <c r="CN48" s="33"/>
      <c r="CO48" s="33"/>
      <c r="CP48" s="33"/>
      <c r="CQ48" s="33"/>
      <c r="CR48" s="33"/>
      <c r="CS48" s="33"/>
      <c r="CT48" s="33"/>
      <c r="CU48" s="33"/>
      <c r="CV48" s="33"/>
      <c r="CW48" s="33"/>
      <c r="CX48" s="33"/>
      <c r="CY48" s="33"/>
      <c r="CZ48" s="33"/>
      <c r="DA48" s="33"/>
      <c r="DB48" s="33"/>
      <c r="DC48" s="33"/>
      <c r="DD48" s="33"/>
      <c r="DE48" s="33"/>
      <c r="DF48" s="33"/>
      <c r="DG48" s="33"/>
      <c r="DH48" s="33"/>
      <c r="DI48" s="33"/>
      <c r="DJ48" s="33"/>
      <c r="DK48" s="33"/>
      <c r="DL48" s="33"/>
      <c r="DM48" s="33"/>
      <c r="DN48" s="33"/>
      <c r="DO48" s="33"/>
      <c r="DP48" s="33"/>
      <c r="DQ48" s="33"/>
      <c r="DR48" s="33"/>
      <c r="DS48" s="33"/>
      <c r="DT48" s="33"/>
      <c r="DU48" s="33"/>
      <c r="DV48" s="33"/>
      <c r="DW48" s="33"/>
      <c r="DX48" s="33"/>
      <c r="DY48" s="33"/>
      <c r="DZ48" s="33"/>
      <c r="EA48" s="33"/>
      <c r="EB48" s="33"/>
      <c r="EC48" s="33"/>
      <c r="ED48" s="33"/>
      <c r="EE48" s="33"/>
      <c r="EF48" s="33"/>
      <c r="EG48" s="33"/>
      <c r="EH48" s="33"/>
      <c r="EI48" s="33"/>
      <c r="EJ48" s="33"/>
      <c r="EK48" s="33"/>
      <c r="EL48" s="33"/>
      <c r="EM48" s="33"/>
      <c r="EN48" s="33"/>
      <c r="EO48" s="33"/>
      <c r="EP48" s="33"/>
      <c r="EQ48" s="33"/>
      <c r="ER48" s="33"/>
      <c r="ES48" s="33"/>
      <c r="ET48" s="33"/>
      <c r="EU48" s="33"/>
      <c r="EV48" s="33"/>
      <c r="EW48" s="33"/>
      <c r="EX48" s="33"/>
      <c r="EY48" s="33"/>
      <c r="EZ48" s="33"/>
      <c r="FA48" s="33"/>
      <c r="FB48" s="33"/>
      <c r="FC48" s="33"/>
      <c r="FD48" s="33"/>
      <c r="FE48" s="33"/>
      <c r="FF48" s="33"/>
      <c r="FG48" s="33"/>
      <c r="FH48" s="33"/>
      <c r="FI48" s="33"/>
      <c r="FJ48" s="33"/>
      <c r="FK48" s="33"/>
      <c r="FL48" s="33"/>
      <c r="FM48" s="33"/>
      <c r="FN48" s="33"/>
      <c r="FO48" s="33"/>
      <c r="FP48" s="33"/>
      <c r="FQ48" s="33"/>
      <c r="FR48" s="33"/>
      <c r="FS48" s="33"/>
      <c r="FT48" s="33"/>
      <c r="FU48" s="33"/>
      <c r="FV48" s="33"/>
    </row>
    <row r="49" spans="1:178" s="9" customFormat="1" ht="15" thickBot="1" x14ac:dyDescent="0.4">
      <c r="A49" s="116" t="s">
        <v>21</v>
      </c>
      <c r="B49" s="124">
        <f>B9+B17+B25+B33+B41</f>
        <v>0</v>
      </c>
      <c r="C49" s="124">
        <f t="shared" ref="C49:BM49" si="57">C9+C17+C25+C33+C41</f>
        <v>0</v>
      </c>
      <c r="D49" s="141">
        <f t="shared" si="57"/>
        <v>0</v>
      </c>
      <c r="E49" s="141">
        <f t="shared" si="57"/>
        <v>0</v>
      </c>
      <c r="F49" s="141">
        <f t="shared" si="57"/>
        <v>0</v>
      </c>
      <c r="G49" s="141">
        <f t="shared" si="57"/>
        <v>0.71203150918887492</v>
      </c>
      <c r="H49" s="141">
        <f t="shared" si="57"/>
        <v>4695.4207688607357</v>
      </c>
      <c r="I49" s="141">
        <f t="shared" si="57"/>
        <v>39935.570121927383</v>
      </c>
      <c r="J49" s="141">
        <f t="shared" si="57"/>
        <v>291676.37356246018</v>
      </c>
      <c r="K49" s="141">
        <f t="shared" si="57"/>
        <v>544866.33457860793</v>
      </c>
      <c r="L49" s="141">
        <f t="shared" si="57"/>
        <v>663040.9475663905</v>
      </c>
      <c r="M49" s="141">
        <f t="shared" si="57"/>
        <v>547744.67638274853</v>
      </c>
      <c r="N49" s="141">
        <f t="shared" si="57"/>
        <v>270067.89072131994</v>
      </c>
      <c r="O49" s="152">
        <f t="shared" si="57"/>
        <v>449448.83291898988</v>
      </c>
      <c r="P49" s="152">
        <f t="shared" si="57"/>
        <v>672384.11562352569</v>
      </c>
      <c r="Q49" s="152">
        <f t="shared" si="57"/>
        <v>860299.05315340089</v>
      </c>
      <c r="R49" s="152">
        <f t="shared" si="57"/>
        <v>921069.68539476907</v>
      </c>
      <c r="S49" s="152">
        <f t="shared" si="57"/>
        <v>727242.36549864151</v>
      </c>
      <c r="T49" s="152">
        <f t="shared" si="57"/>
        <v>330495.27100759087</v>
      </c>
      <c r="U49" s="152">
        <f t="shared" si="57"/>
        <v>448514.38010054693</v>
      </c>
      <c r="V49" s="152">
        <f t="shared" si="57"/>
        <v>1166466.8526526121</v>
      </c>
      <c r="W49" s="152">
        <f t="shared" si="57"/>
        <v>1596902.1714481555</v>
      </c>
      <c r="X49" s="152">
        <f t="shared" si="57"/>
        <v>1748272.4117888496</v>
      </c>
      <c r="Y49" s="152">
        <f t="shared" si="57"/>
        <v>1519471.01623757</v>
      </c>
      <c r="Z49" s="153">
        <f t="shared" si="57"/>
        <v>764880.45368540613</v>
      </c>
      <c r="AA49" s="152">
        <f t="shared" si="57"/>
        <v>908807.65228987066</v>
      </c>
      <c r="AB49" s="152">
        <f t="shared" si="57"/>
        <v>1120062.856555779</v>
      </c>
      <c r="AC49" s="153">
        <f t="shared" si="57"/>
        <v>1377220.6643166305</v>
      </c>
      <c r="AD49" s="152">
        <f t="shared" si="57"/>
        <v>1195166.5723548159</v>
      </c>
      <c r="AE49" s="152">
        <f t="shared" si="57"/>
        <v>1300632.3993987509</v>
      </c>
      <c r="AF49" s="152">
        <f t="shared" si="57"/>
        <v>1205822.8207733985</v>
      </c>
      <c r="AG49" s="152">
        <f t="shared" si="57"/>
        <v>1472551.2785682736</v>
      </c>
      <c r="AH49" s="152">
        <f t="shared" si="57"/>
        <v>3602609.9103061217</v>
      </c>
      <c r="AI49" s="152">
        <f t="shared" si="57"/>
        <v>4524979.9029475963</v>
      </c>
      <c r="AJ49" s="152">
        <f t="shared" si="57"/>
        <v>4557691.9623519126</v>
      </c>
      <c r="AK49" s="152">
        <f t="shared" si="57"/>
        <v>3395133.6257571932</v>
      </c>
      <c r="AL49" s="153">
        <f t="shared" si="57"/>
        <v>1618999.5517252118</v>
      </c>
      <c r="AM49" s="152">
        <f t="shared" si="57"/>
        <v>1693340.1593012405</v>
      </c>
      <c r="AN49" s="152">
        <f t="shared" si="57"/>
        <v>2043834.5150522969</v>
      </c>
      <c r="AO49" s="153">
        <f t="shared" si="57"/>
        <v>2546894.0685010902</v>
      </c>
      <c r="AP49" s="152">
        <f t="shared" si="57"/>
        <v>2089616.4766016018</v>
      </c>
      <c r="AQ49" s="152">
        <f t="shared" si="57"/>
        <v>912247.85076541675</v>
      </c>
      <c r="AR49" s="152">
        <f t="shared" si="57"/>
        <v>846334.21711913729</v>
      </c>
      <c r="AS49" s="152">
        <f t="shared" si="57"/>
        <v>1066637.678205363</v>
      </c>
      <c r="AT49" s="152">
        <f t="shared" si="57"/>
        <v>2863352.6421243409</v>
      </c>
      <c r="AU49" s="152">
        <f t="shared" si="57"/>
        <v>3675557.523710967</v>
      </c>
      <c r="AV49" s="152">
        <f t="shared" si="57"/>
        <v>3342039.9312423691</v>
      </c>
      <c r="AW49" s="152">
        <f t="shared" si="57"/>
        <v>2373846.5851787962</v>
      </c>
      <c r="AX49" s="152">
        <f t="shared" si="57"/>
        <v>1051178.3111241481</v>
      </c>
      <c r="AY49" s="207">
        <f t="shared" si="57"/>
        <v>1105092.1759465141</v>
      </c>
      <c r="AZ49" s="208">
        <f t="shared" si="57"/>
        <v>1381965.5186848878</v>
      </c>
      <c r="BA49" s="208">
        <f t="shared" si="57"/>
        <v>1700717.7639811411</v>
      </c>
      <c r="BB49" s="207">
        <f t="shared" si="57"/>
        <v>1356926.8590753335</v>
      </c>
      <c r="BC49" s="208">
        <f t="shared" si="57"/>
        <v>1353802.1905861669</v>
      </c>
      <c r="BD49" s="208">
        <f t="shared" si="57"/>
        <v>1239676.1204544338</v>
      </c>
      <c r="BE49" s="208">
        <f t="shared" si="57"/>
        <v>1628086.4160208032</v>
      </c>
      <c r="BF49" s="208">
        <f t="shared" si="57"/>
        <v>4511630.5078466395</v>
      </c>
      <c r="BG49" s="208">
        <f t="shared" si="57"/>
        <v>1051039.3753533266</v>
      </c>
      <c r="BH49" s="208">
        <f t="shared" si="57"/>
        <v>1133487.8662933947</v>
      </c>
      <c r="BI49" s="208">
        <f t="shared" si="57"/>
        <v>808760.63763167639</v>
      </c>
      <c r="BJ49" s="209">
        <f t="shared" si="57"/>
        <v>375458.03446689073</v>
      </c>
      <c r="BK49" s="207">
        <f t="shared" si="57"/>
        <v>429792.01341834641</v>
      </c>
      <c r="BL49" s="208">
        <f t="shared" si="57"/>
        <v>643347.47593337297</v>
      </c>
      <c r="BM49" s="210">
        <f t="shared" si="57"/>
        <v>756899.69778124837</v>
      </c>
      <c r="BN49" s="207">
        <f t="shared" ref="BN49:BX49" si="58">BN9+BN17+BN25+BN33+BN41</f>
        <v>630862.37207277247</v>
      </c>
      <c r="BO49" s="208">
        <f t="shared" si="58"/>
        <v>630041.17169553239</v>
      </c>
      <c r="BP49" s="208">
        <f t="shared" si="58"/>
        <v>571846.38314649276</v>
      </c>
      <c r="BQ49" s="208">
        <f t="shared" si="58"/>
        <v>774353.50289549236</v>
      </c>
      <c r="BR49" s="208">
        <f t="shared" si="58"/>
        <v>2310479.0872308956</v>
      </c>
      <c r="BS49" s="208">
        <f t="shared" si="58"/>
        <v>3052223.9804371861</v>
      </c>
      <c r="BT49" s="208">
        <f t="shared" si="58"/>
        <v>2967019.1409276538</v>
      </c>
      <c r="BU49" s="208">
        <f t="shared" si="58"/>
        <v>1924564.2620963422</v>
      </c>
      <c r="BV49" s="208">
        <f t="shared" si="58"/>
        <v>807656.54290521541</v>
      </c>
      <c r="BW49" s="208">
        <f t="shared" si="58"/>
        <v>863336.94491520873</v>
      </c>
      <c r="BX49" s="208">
        <f t="shared" si="58"/>
        <v>1173646.6946877919</v>
      </c>
      <c r="BY49" s="208">
        <f>BY9+BY17+BY25+BY33+BY41</f>
        <v>1303342.1938933369</v>
      </c>
      <c r="BZ49" s="100">
        <f>SUM(B49:BY49)</f>
        <v>100838088.6218943</v>
      </c>
      <c r="CA49" s="32"/>
      <c r="CB49" s="103" t="s">
        <v>77</v>
      </c>
      <c r="CC49" s="241">
        <f>CC20</f>
        <v>25155889.244022183</v>
      </c>
      <c r="CD49" s="33"/>
      <c r="CE49" s="33"/>
      <c r="CF49" s="33"/>
      <c r="CG49" s="82">
        <f>SUM(BN49:BY49)</f>
        <v>17009372.27690392</v>
      </c>
      <c r="CH49" s="8"/>
      <c r="CI49" s="8"/>
      <c r="CJ49" s="8"/>
      <c r="CK49" s="8"/>
      <c r="CL49" s="8"/>
      <c r="CM49" s="8"/>
      <c r="CN49" s="8"/>
      <c r="CO49" s="8"/>
      <c r="CP49" s="8"/>
      <c r="CQ49" s="8"/>
      <c r="CR49" s="8"/>
      <c r="CS49" s="8"/>
      <c r="CT49" s="8"/>
      <c r="CU49" s="8"/>
      <c r="CV49" s="8"/>
      <c r="CW49" s="8"/>
      <c r="CX49" s="8"/>
      <c r="CY49" s="8"/>
      <c r="CZ49" s="8"/>
      <c r="DA49" s="8"/>
      <c r="DB49" s="8"/>
      <c r="DC49" s="8"/>
      <c r="DD49" s="8"/>
      <c r="DE49" s="8"/>
      <c r="DF49" s="8"/>
      <c r="DG49" s="8"/>
      <c r="DH49" s="8"/>
      <c r="DI49" s="8"/>
      <c r="DJ49" s="8"/>
      <c r="DK49" s="8"/>
      <c r="DL49" s="8"/>
      <c r="DM49" s="8"/>
      <c r="DN49" s="8"/>
      <c r="DO49" s="8"/>
      <c r="DP49" s="8"/>
      <c r="DQ49" s="8"/>
      <c r="DR49" s="8"/>
      <c r="DS49" s="8"/>
      <c r="DT49" s="8"/>
      <c r="DU49" s="8"/>
      <c r="DV49" s="8"/>
      <c r="DW49" s="8"/>
      <c r="DX49" s="8"/>
      <c r="DY49" s="8"/>
      <c r="DZ49" s="8"/>
      <c r="EA49" s="8"/>
      <c r="EB49" s="8"/>
      <c r="EC49" s="8"/>
      <c r="ED49" s="8"/>
      <c r="EE49" s="8"/>
      <c r="EF49" s="8"/>
      <c r="EG49" s="8"/>
      <c r="EH49" s="8"/>
      <c r="EI49" s="8"/>
      <c r="EJ49" s="8"/>
      <c r="EK49" s="8"/>
      <c r="EL49" s="8"/>
      <c r="EM49" s="8"/>
      <c r="EN49" s="8"/>
      <c r="EO49" s="8"/>
      <c r="EP49" s="8"/>
      <c r="EQ49" s="8"/>
      <c r="ER49" s="8"/>
      <c r="ES49" s="8"/>
      <c r="ET49" s="8"/>
      <c r="EU49" s="8"/>
      <c r="EV49" s="8"/>
      <c r="EW49" s="8"/>
      <c r="EX49" s="8"/>
      <c r="EY49" s="8"/>
      <c r="EZ49" s="8"/>
      <c r="FA49" s="8"/>
      <c r="FB49" s="8"/>
      <c r="FC49" s="8"/>
      <c r="FD49" s="8"/>
      <c r="FE49" s="8"/>
      <c r="FF49" s="8"/>
      <c r="FG49" s="8"/>
      <c r="FH49" s="8"/>
      <c r="FI49" s="8"/>
      <c r="FJ49" s="8"/>
      <c r="FK49" s="8"/>
      <c r="FL49" s="8"/>
      <c r="FM49" s="8"/>
      <c r="FN49" s="8"/>
      <c r="FO49" s="8"/>
      <c r="FP49" s="8"/>
      <c r="FQ49" s="8"/>
      <c r="FR49" s="8"/>
      <c r="FS49" s="8"/>
      <c r="FT49" s="8"/>
      <c r="FU49" s="8"/>
      <c r="FV49" s="8"/>
    </row>
    <row r="50" spans="1:178" s="16" customFormat="1" ht="15" thickTop="1" x14ac:dyDescent="0.35">
      <c r="A50" s="117" t="s">
        <v>10</v>
      </c>
      <c r="B50" s="124">
        <f t="shared" ref="B50:BM50" si="59">B10+B18+B26+B34+B42</f>
        <v>0</v>
      </c>
      <c r="C50" s="124">
        <f t="shared" si="59"/>
        <v>0</v>
      </c>
      <c r="D50" s="141">
        <f t="shared" si="59"/>
        <v>0</v>
      </c>
      <c r="E50" s="141">
        <f t="shared" si="59"/>
        <v>0</v>
      </c>
      <c r="F50" s="141">
        <f t="shared" si="59"/>
        <v>0</v>
      </c>
      <c r="G50" s="141">
        <f t="shared" si="59"/>
        <v>0</v>
      </c>
      <c r="H50" s="141">
        <f t="shared" si="59"/>
        <v>3542.7066619947968</v>
      </c>
      <c r="I50" s="141">
        <f t="shared" si="59"/>
        <v>26593.748856903429</v>
      </c>
      <c r="J50" s="141">
        <f t="shared" si="59"/>
        <v>243363.92907678595</v>
      </c>
      <c r="K50" s="141">
        <f t="shared" si="59"/>
        <v>441129.8099540461</v>
      </c>
      <c r="L50" s="141">
        <f t="shared" si="59"/>
        <v>537485.07750592032</v>
      </c>
      <c r="M50" s="141">
        <f t="shared" si="59"/>
        <v>373819.34593685856</v>
      </c>
      <c r="N50" s="148">
        <f t="shared" si="59"/>
        <v>137025.9400139912</v>
      </c>
      <c r="O50" s="149">
        <f t="shared" si="59"/>
        <v>273299.25349150668</v>
      </c>
      <c r="P50" s="149">
        <f t="shared" si="59"/>
        <v>463174.404168193</v>
      </c>
      <c r="Q50" s="149">
        <f t="shared" si="59"/>
        <v>531472.97269952018</v>
      </c>
      <c r="R50" s="149">
        <f t="shared" si="59"/>
        <v>666836.61937977653</v>
      </c>
      <c r="S50" s="149">
        <f t="shared" si="59"/>
        <v>454713.40903503355</v>
      </c>
      <c r="T50" s="149">
        <f t="shared" si="59"/>
        <v>209553.48167778365</v>
      </c>
      <c r="U50" s="149">
        <f t="shared" si="59"/>
        <v>235085.44029895589</v>
      </c>
      <c r="V50" s="149">
        <f t="shared" si="59"/>
        <v>734760.62978666462</v>
      </c>
      <c r="W50" s="149">
        <f t="shared" si="59"/>
        <v>1003556.2831860054</v>
      </c>
      <c r="X50" s="149">
        <f t="shared" si="59"/>
        <v>1196200.4042900102</v>
      </c>
      <c r="Y50" s="149">
        <f t="shared" si="59"/>
        <v>1010150.8980212705</v>
      </c>
      <c r="Z50" s="150">
        <f t="shared" si="59"/>
        <v>444243.3950046096</v>
      </c>
      <c r="AA50" s="149">
        <f t="shared" si="59"/>
        <v>590722.64033336937</v>
      </c>
      <c r="AB50" s="149">
        <f t="shared" si="59"/>
        <v>739064.45472672023</v>
      </c>
      <c r="AC50" s="149">
        <f t="shared" si="59"/>
        <v>760226.35555802099</v>
      </c>
      <c r="AD50" s="149">
        <f t="shared" si="59"/>
        <v>734885.09801949374</v>
      </c>
      <c r="AE50" s="149">
        <f t="shared" si="59"/>
        <v>790050.52627510764</v>
      </c>
      <c r="AF50" s="149">
        <f t="shared" si="59"/>
        <v>712591.15803163499</v>
      </c>
      <c r="AG50" s="149">
        <f t="shared" si="59"/>
        <v>788005.60592493415</v>
      </c>
      <c r="AH50" s="149">
        <f t="shared" si="59"/>
        <v>2172782.5520650391</v>
      </c>
      <c r="AI50" s="149">
        <f t="shared" si="59"/>
        <v>2655713.1081700679</v>
      </c>
      <c r="AJ50" s="149">
        <f t="shared" si="59"/>
        <v>2764862.6405028403</v>
      </c>
      <c r="AK50" s="149">
        <f t="shared" si="59"/>
        <v>2093407.6803619489</v>
      </c>
      <c r="AL50" s="150">
        <f t="shared" si="59"/>
        <v>860529.3097284846</v>
      </c>
      <c r="AM50" s="149">
        <f t="shared" si="59"/>
        <v>981461.85882917792</v>
      </c>
      <c r="AN50" s="149">
        <f t="shared" si="59"/>
        <v>1203203.2163009197</v>
      </c>
      <c r="AO50" s="150">
        <f t="shared" si="59"/>
        <v>1371395.0052714273</v>
      </c>
      <c r="AP50" s="149">
        <f t="shared" si="59"/>
        <v>1187045.9499182627</v>
      </c>
      <c r="AQ50" s="149">
        <f t="shared" si="59"/>
        <v>442726.9085614942</v>
      </c>
      <c r="AR50" s="149">
        <f t="shared" si="59"/>
        <v>394740.24836762995</v>
      </c>
      <c r="AS50" s="149">
        <f t="shared" si="59"/>
        <v>444427.68705686927</v>
      </c>
      <c r="AT50" s="149">
        <f t="shared" si="59"/>
        <v>1411496.7289061919</v>
      </c>
      <c r="AU50" s="149">
        <f t="shared" si="59"/>
        <v>1794317.4913307615</v>
      </c>
      <c r="AV50" s="149">
        <f t="shared" si="59"/>
        <v>1725059.9569640458</v>
      </c>
      <c r="AW50" s="149">
        <f t="shared" si="59"/>
        <v>1180653.1439791694</v>
      </c>
      <c r="AX50" s="150">
        <f t="shared" si="59"/>
        <v>422803.37846041471</v>
      </c>
      <c r="AY50" s="211">
        <f t="shared" si="59"/>
        <v>479921.73548690975</v>
      </c>
      <c r="AZ50" s="212">
        <f t="shared" si="59"/>
        <v>606110.73515086621</v>
      </c>
      <c r="BA50" s="212">
        <f t="shared" si="59"/>
        <v>642953.3740484342</v>
      </c>
      <c r="BB50" s="213">
        <f t="shared" si="59"/>
        <v>553693.13256213069</v>
      </c>
      <c r="BC50" s="212">
        <f t="shared" si="59"/>
        <v>529652.53078147769</v>
      </c>
      <c r="BD50" s="212">
        <f t="shared" si="59"/>
        <v>445884.63840965182</v>
      </c>
      <c r="BE50" s="212">
        <f t="shared" si="59"/>
        <v>534466.72974010557</v>
      </c>
      <c r="BF50" s="212">
        <f t="shared" si="59"/>
        <v>1935258.7858130932</v>
      </c>
      <c r="BG50" s="212">
        <f t="shared" si="59"/>
        <v>262400.13793873042</v>
      </c>
      <c r="BH50" s="212">
        <f t="shared" si="59"/>
        <v>343210.93077355623</v>
      </c>
      <c r="BI50" s="212">
        <f t="shared" si="59"/>
        <v>196084.39263684303</v>
      </c>
      <c r="BJ50" s="214">
        <f t="shared" si="59"/>
        <v>47168.093592233956</v>
      </c>
      <c r="BK50" s="213">
        <f t="shared" si="59"/>
        <v>77304.332199644778</v>
      </c>
      <c r="BL50" s="212">
        <f t="shared" si="59"/>
        <v>156847.50298195553</v>
      </c>
      <c r="BM50" s="215">
        <f t="shared" si="59"/>
        <v>180605.80296434404</v>
      </c>
      <c r="BN50" s="213">
        <f t="shared" ref="BN50:BX50" si="60">BN10+BN18+BN26+BN34+BN42</f>
        <v>155398.02996195524</v>
      </c>
      <c r="BO50" s="212">
        <f t="shared" si="60"/>
        <v>127934.91579556238</v>
      </c>
      <c r="BP50" s="212">
        <f t="shared" si="60"/>
        <v>86884.479263159854</v>
      </c>
      <c r="BQ50" s="212">
        <f t="shared" si="60"/>
        <v>130865.07738208059</v>
      </c>
      <c r="BR50" s="212">
        <f t="shared" si="60"/>
        <v>745432.6205594358</v>
      </c>
      <c r="BS50" s="212">
        <f t="shared" si="60"/>
        <v>1067602.559680569</v>
      </c>
      <c r="BT50" s="212">
        <f t="shared" si="60"/>
        <v>1075719.7191907971</v>
      </c>
      <c r="BU50" s="212">
        <f t="shared" si="60"/>
        <v>560631.25163514446</v>
      </c>
      <c r="BV50" s="212">
        <f t="shared" si="60"/>
        <v>110114.82827911116</v>
      </c>
      <c r="BW50" s="212">
        <f t="shared" si="60"/>
        <v>163541.99619040426</v>
      </c>
      <c r="BX50" s="212">
        <f t="shared" si="60"/>
        <v>284132.28591704695</v>
      </c>
      <c r="BY50" s="216">
        <f>BY10+BY18+BY26+BY34+BY42</f>
        <v>297365.07865764602</v>
      </c>
      <c r="BZ50" s="32"/>
      <c r="CA50" s="32"/>
      <c r="CB50" s="103" t="s">
        <v>78</v>
      </c>
      <c r="CC50" s="241">
        <f>CC21</f>
        <v>30297403.224354014</v>
      </c>
      <c r="CD50" s="33"/>
      <c r="CE50" s="33"/>
      <c r="CF50" s="33"/>
      <c r="CG50" s="60">
        <f t="shared" ref="CG50:CG55" si="61">SUM(BN50:BY50)</f>
        <v>4805622.8425129112</v>
      </c>
      <c r="CH50" s="80"/>
      <c r="CI50" s="33"/>
      <c r="CJ50" s="33"/>
      <c r="CK50" s="33"/>
      <c r="CL50" s="33"/>
      <c r="CM50" s="33"/>
      <c r="CN50" s="33"/>
      <c r="CO50" s="33"/>
      <c r="CP50" s="33"/>
      <c r="CQ50" s="33"/>
      <c r="CR50" s="33"/>
      <c r="CS50" s="33"/>
      <c r="CT50" s="33"/>
      <c r="CU50" s="33"/>
      <c r="CV50" s="33"/>
      <c r="CW50" s="33"/>
      <c r="CX50" s="33"/>
      <c r="CY50" s="33"/>
      <c r="CZ50" s="33"/>
      <c r="DA50" s="33"/>
      <c r="DB50" s="33"/>
      <c r="DC50" s="33"/>
      <c r="DD50" s="33"/>
      <c r="DE50" s="33"/>
      <c r="DF50" s="33"/>
      <c r="DG50" s="33"/>
      <c r="DH50" s="33"/>
      <c r="DI50" s="33"/>
      <c r="DJ50" s="33"/>
      <c r="DK50" s="33"/>
      <c r="DL50" s="33"/>
      <c r="DM50" s="33"/>
      <c r="DN50" s="33"/>
      <c r="DO50" s="33"/>
      <c r="DP50" s="33"/>
      <c r="DQ50" s="33"/>
      <c r="DR50" s="33"/>
      <c r="DS50" s="33"/>
      <c r="DT50" s="33"/>
      <c r="DU50" s="33"/>
      <c r="DV50" s="33"/>
      <c r="DW50" s="33"/>
      <c r="DX50" s="33"/>
      <c r="DY50" s="33"/>
      <c r="DZ50" s="33"/>
      <c r="EA50" s="33"/>
      <c r="EB50" s="33"/>
      <c r="EC50" s="33"/>
      <c r="ED50" s="33"/>
      <c r="EE50" s="33"/>
      <c r="EF50" s="33"/>
      <c r="EG50" s="33"/>
      <c r="EH50" s="33"/>
      <c r="EI50" s="33"/>
      <c r="EJ50" s="33"/>
      <c r="EK50" s="33"/>
      <c r="EL50" s="33"/>
      <c r="EM50" s="33"/>
      <c r="EN50" s="33"/>
      <c r="EO50" s="33"/>
      <c r="EP50" s="33"/>
      <c r="EQ50" s="33"/>
      <c r="ER50" s="33"/>
      <c r="ES50" s="33"/>
      <c r="ET50" s="33"/>
      <c r="EU50" s="33"/>
      <c r="EV50" s="33"/>
      <c r="EW50" s="33"/>
      <c r="EX50" s="33"/>
      <c r="EY50" s="33"/>
      <c r="EZ50" s="33"/>
      <c r="FA50" s="33"/>
      <c r="FB50" s="33"/>
      <c r="FC50" s="33"/>
      <c r="FD50" s="33"/>
      <c r="FE50" s="33"/>
      <c r="FF50" s="33"/>
      <c r="FG50" s="33"/>
      <c r="FH50" s="33"/>
      <c r="FI50" s="33"/>
      <c r="FJ50" s="33"/>
      <c r="FK50" s="33"/>
      <c r="FL50" s="33"/>
      <c r="FM50" s="33"/>
      <c r="FN50" s="33"/>
      <c r="FO50" s="33"/>
      <c r="FP50" s="33"/>
      <c r="FQ50" s="33"/>
      <c r="FR50" s="33"/>
      <c r="FS50" s="33"/>
      <c r="FT50" s="33"/>
      <c r="FU50" s="33"/>
      <c r="FV50" s="33"/>
    </row>
    <row r="51" spans="1:178" s="16" customFormat="1" x14ac:dyDescent="0.35">
      <c r="A51" s="117" t="s">
        <v>11</v>
      </c>
      <c r="B51" s="124">
        <f t="shared" ref="B51:BM51" si="62">B11+B19+B27+B35+B43</f>
        <v>0</v>
      </c>
      <c r="C51" s="124">
        <f t="shared" si="62"/>
        <v>0</v>
      </c>
      <c r="D51" s="141">
        <f t="shared" si="62"/>
        <v>0</v>
      </c>
      <c r="E51" s="141">
        <f t="shared" si="62"/>
        <v>0</v>
      </c>
      <c r="F51" s="141">
        <f t="shared" si="62"/>
        <v>0</v>
      </c>
      <c r="G51" s="141">
        <f t="shared" si="62"/>
        <v>0.34412602678174997</v>
      </c>
      <c r="H51" s="141">
        <f t="shared" si="62"/>
        <v>593.85341007321881</v>
      </c>
      <c r="I51" s="141">
        <f t="shared" si="62"/>
        <v>8368.5225960071712</v>
      </c>
      <c r="J51" s="141">
        <f t="shared" si="62"/>
        <v>23641.814181406706</v>
      </c>
      <c r="K51" s="141">
        <f t="shared" si="62"/>
        <v>47663.861231335664</v>
      </c>
      <c r="L51" s="141">
        <f t="shared" si="62"/>
        <v>53281.675633138075</v>
      </c>
      <c r="M51" s="141">
        <f t="shared" si="62"/>
        <v>71676.428272669378</v>
      </c>
      <c r="N51" s="148">
        <f t="shared" si="62"/>
        <v>61749.996111268818</v>
      </c>
      <c r="O51" s="141">
        <f t="shared" si="62"/>
        <v>64301.78087974526</v>
      </c>
      <c r="P51" s="141">
        <f t="shared" si="62"/>
        <v>80879.653386032383</v>
      </c>
      <c r="Q51" s="141">
        <f t="shared" si="62"/>
        <v>111135.9811537732</v>
      </c>
      <c r="R51" s="141">
        <f t="shared" si="62"/>
        <v>85954.403865189641</v>
      </c>
      <c r="S51" s="141">
        <f t="shared" si="62"/>
        <v>101665.26307113573</v>
      </c>
      <c r="T51" s="141">
        <f t="shared" si="62"/>
        <v>43704.587072193855</v>
      </c>
      <c r="U51" s="141">
        <f t="shared" si="62"/>
        <v>71459.375872766483</v>
      </c>
      <c r="V51" s="141">
        <f t="shared" si="62"/>
        <v>97753.498167764628</v>
      </c>
      <c r="W51" s="141">
        <f t="shared" si="62"/>
        <v>141015.1486218411</v>
      </c>
      <c r="X51" s="141">
        <f t="shared" si="62"/>
        <v>108492.50331897987</v>
      </c>
      <c r="Y51" s="141">
        <f t="shared" si="62"/>
        <v>121638.55281044007</v>
      </c>
      <c r="Z51" s="148">
        <f t="shared" si="62"/>
        <v>99508.113558219979</v>
      </c>
      <c r="AA51" s="149">
        <f t="shared" si="62"/>
        <v>93848.281650386052</v>
      </c>
      <c r="AB51" s="149">
        <f t="shared" si="62"/>
        <v>110179.05255875806</v>
      </c>
      <c r="AC51" s="149">
        <f t="shared" si="62"/>
        <v>189905.1953110029</v>
      </c>
      <c r="AD51" s="149">
        <f t="shared" si="62"/>
        <v>137153.48131497181</v>
      </c>
      <c r="AE51" s="149">
        <f t="shared" si="62"/>
        <v>159323.21702728886</v>
      </c>
      <c r="AF51" s="149">
        <f t="shared" si="62"/>
        <v>162609.78061144357</v>
      </c>
      <c r="AG51" s="149">
        <f t="shared" si="62"/>
        <v>219080.05774471955</v>
      </c>
      <c r="AH51" s="149">
        <f t="shared" si="62"/>
        <v>320938.11460895883</v>
      </c>
      <c r="AI51" s="149">
        <f t="shared" si="62"/>
        <v>433498.69397499831</v>
      </c>
      <c r="AJ51" s="149">
        <f t="shared" si="62"/>
        <v>374926.40798967611</v>
      </c>
      <c r="AK51" s="149">
        <f t="shared" si="62"/>
        <v>324413.71329922695</v>
      </c>
      <c r="AL51" s="150">
        <f t="shared" si="62"/>
        <v>240653.64655007282</v>
      </c>
      <c r="AM51" s="141">
        <f t="shared" si="62"/>
        <v>212821.10111611104</v>
      </c>
      <c r="AN51" s="141">
        <f t="shared" si="62"/>
        <v>237800.65090143587</v>
      </c>
      <c r="AO51" s="148">
        <f t="shared" si="62"/>
        <v>308330.26708983164</v>
      </c>
      <c r="AP51" s="141">
        <f t="shared" si="62"/>
        <v>235466.43282882962</v>
      </c>
      <c r="AQ51" s="141">
        <f t="shared" si="62"/>
        <v>95431.089405592531</v>
      </c>
      <c r="AR51" s="141">
        <f t="shared" si="62"/>
        <v>123229.53478879109</v>
      </c>
      <c r="AS51" s="141">
        <f t="shared" si="62"/>
        <v>187141.99566382077</v>
      </c>
      <c r="AT51" s="141">
        <f t="shared" si="62"/>
        <v>251239.36356647499</v>
      </c>
      <c r="AU51" s="141">
        <f t="shared" si="62"/>
        <v>338954.98695240729</v>
      </c>
      <c r="AV51" s="141">
        <f t="shared" si="62"/>
        <v>277707.59700077679</v>
      </c>
      <c r="AW51" s="141">
        <f t="shared" si="62"/>
        <v>275931.14634561911</v>
      </c>
      <c r="AX51" s="148">
        <f t="shared" si="62"/>
        <v>169201.26599771157</v>
      </c>
      <c r="AY51" s="217">
        <f t="shared" si="62"/>
        <v>140301.6171365818</v>
      </c>
      <c r="AZ51" s="218">
        <f t="shared" si="62"/>
        <v>153011.25119291805</v>
      </c>
      <c r="BA51" s="218">
        <f t="shared" si="62"/>
        <v>214829.83458737377</v>
      </c>
      <c r="BB51" s="219">
        <f t="shared" si="62"/>
        <v>154543.28055080492</v>
      </c>
      <c r="BC51" s="218">
        <f t="shared" si="62"/>
        <v>176554.28895668872</v>
      </c>
      <c r="BD51" s="218">
        <f t="shared" si="62"/>
        <v>197186.77753549907</v>
      </c>
      <c r="BE51" s="218">
        <f t="shared" si="62"/>
        <v>269795.15392936859</v>
      </c>
      <c r="BF51" s="218">
        <f t="shared" si="62"/>
        <v>348913.57126938924</v>
      </c>
      <c r="BG51" s="218">
        <f t="shared" si="62"/>
        <v>122750.78765051626</v>
      </c>
      <c r="BH51" s="218">
        <f t="shared" si="62"/>
        <v>107939.99784592353</v>
      </c>
      <c r="BI51" s="218">
        <f t="shared" si="62"/>
        <v>102567.77023728937</v>
      </c>
      <c r="BJ51" s="220">
        <f t="shared" si="62"/>
        <v>76751.691322462633</v>
      </c>
      <c r="BK51" s="219">
        <f t="shared" si="62"/>
        <v>75127.899495747799</v>
      </c>
      <c r="BL51" s="218">
        <f t="shared" si="62"/>
        <v>96804.753119009954</v>
      </c>
      <c r="BM51" s="221">
        <f t="shared" si="62"/>
        <v>112547.69689715284</v>
      </c>
      <c r="BN51" s="219">
        <f t="shared" ref="BN51:BY51" si="63">BN11+BN19+BN27+BN35+BN43</f>
        <v>87459.560699286551</v>
      </c>
      <c r="BO51" s="218">
        <f t="shared" si="63"/>
        <v>100146.40639551051</v>
      </c>
      <c r="BP51" s="218">
        <f t="shared" si="63"/>
        <v>113663.28608239547</v>
      </c>
      <c r="BQ51" s="218">
        <f t="shared" si="63"/>
        <v>155682.66097220802</v>
      </c>
      <c r="BR51" s="218">
        <f t="shared" si="63"/>
        <v>222087.23228803262</v>
      </c>
      <c r="BS51" s="218">
        <f t="shared" si="63"/>
        <v>297399.31814068969</v>
      </c>
      <c r="BT51" s="218">
        <f t="shared" si="63"/>
        <v>259918.34103849245</v>
      </c>
      <c r="BU51" s="218">
        <f t="shared" si="63"/>
        <v>247137.18581237772</v>
      </c>
      <c r="BV51" s="218">
        <f t="shared" si="63"/>
        <v>175106.64415350743</v>
      </c>
      <c r="BW51" s="218">
        <f t="shared" si="63"/>
        <v>158561.08429402518</v>
      </c>
      <c r="BX51" s="218">
        <f t="shared" si="63"/>
        <v>185336.51553921588</v>
      </c>
      <c r="BY51" s="222">
        <f t="shared" si="63"/>
        <v>205843.57546415285</v>
      </c>
      <c r="BZ51" s="32"/>
      <c r="CA51" s="32"/>
      <c r="CB51" s="103" t="s">
        <v>79</v>
      </c>
      <c r="CC51" s="241">
        <f>CC22</f>
        <v>11513427.417687533</v>
      </c>
      <c r="CD51" s="33"/>
      <c r="CE51" s="33"/>
      <c r="CF51" s="33"/>
      <c r="CG51" s="59">
        <f t="shared" si="61"/>
        <v>2208341.8108798945</v>
      </c>
      <c r="CH51" s="33"/>
      <c r="CI51" s="33"/>
      <c r="CJ51" s="33"/>
      <c r="CK51" s="33"/>
      <c r="CL51" s="33"/>
      <c r="CM51" s="33"/>
      <c r="CN51" s="33"/>
      <c r="CO51" s="33"/>
      <c r="CP51" s="33"/>
      <c r="CQ51" s="33"/>
      <c r="CR51" s="33"/>
      <c r="CS51" s="33"/>
      <c r="CT51" s="33"/>
      <c r="CU51" s="33"/>
      <c r="CV51" s="33"/>
      <c r="CW51" s="33"/>
      <c r="CX51" s="33"/>
      <c r="CY51" s="33"/>
      <c r="CZ51" s="33"/>
      <c r="DA51" s="33"/>
      <c r="DB51" s="33"/>
      <c r="DC51" s="33"/>
      <c r="DD51" s="33"/>
      <c r="DE51" s="33"/>
      <c r="DF51" s="33"/>
      <c r="DG51" s="33"/>
      <c r="DH51" s="33"/>
      <c r="DI51" s="33"/>
      <c r="DJ51" s="33"/>
      <c r="DK51" s="33"/>
      <c r="DL51" s="33"/>
      <c r="DM51" s="33"/>
      <c r="DN51" s="33"/>
      <c r="DO51" s="33"/>
      <c r="DP51" s="33"/>
      <c r="DQ51" s="33"/>
      <c r="DR51" s="33"/>
      <c r="DS51" s="33"/>
      <c r="DT51" s="33"/>
      <c r="DU51" s="33"/>
      <c r="DV51" s="33"/>
      <c r="DW51" s="33"/>
      <c r="DX51" s="33"/>
      <c r="DY51" s="33"/>
      <c r="DZ51" s="33"/>
      <c r="EA51" s="33"/>
      <c r="EB51" s="33"/>
      <c r="EC51" s="33"/>
      <c r="ED51" s="33"/>
      <c r="EE51" s="33"/>
      <c r="EF51" s="33"/>
      <c r="EG51" s="33"/>
      <c r="EH51" s="33"/>
      <c r="EI51" s="33"/>
      <c r="EJ51" s="33"/>
      <c r="EK51" s="33"/>
      <c r="EL51" s="33"/>
      <c r="EM51" s="33"/>
      <c r="EN51" s="33"/>
      <c r="EO51" s="33"/>
      <c r="EP51" s="33"/>
      <c r="EQ51" s="33"/>
      <c r="ER51" s="33"/>
      <c r="ES51" s="33"/>
      <c r="ET51" s="33"/>
      <c r="EU51" s="33"/>
      <c r="EV51" s="33"/>
      <c r="EW51" s="33"/>
      <c r="EX51" s="33"/>
      <c r="EY51" s="33"/>
      <c r="EZ51" s="33"/>
      <c r="FA51" s="33"/>
      <c r="FB51" s="33"/>
      <c r="FC51" s="33"/>
      <c r="FD51" s="33"/>
      <c r="FE51" s="33"/>
      <c r="FF51" s="33"/>
      <c r="FG51" s="33"/>
      <c r="FH51" s="33"/>
      <c r="FI51" s="33"/>
      <c r="FJ51" s="33"/>
      <c r="FK51" s="33"/>
      <c r="FL51" s="33"/>
      <c r="FM51" s="33"/>
      <c r="FN51" s="33"/>
      <c r="FO51" s="33"/>
      <c r="FP51" s="33"/>
      <c r="FQ51" s="33"/>
      <c r="FR51" s="33"/>
      <c r="FS51" s="33"/>
      <c r="FT51" s="33"/>
      <c r="FU51" s="33"/>
      <c r="FV51" s="33"/>
    </row>
    <row r="52" spans="1:178" s="16" customFormat="1" x14ac:dyDescent="0.35">
      <c r="A52" s="117" t="s">
        <v>12</v>
      </c>
      <c r="B52" s="124">
        <f t="shared" ref="B52:BM52" si="64">B12+B20+B28+B36+B44</f>
        <v>0</v>
      </c>
      <c r="C52" s="124">
        <f t="shared" si="64"/>
        <v>0</v>
      </c>
      <c r="D52" s="141">
        <f t="shared" si="64"/>
        <v>0</v>
      </c>
      <c r="E52" s="141">
        <f t="shared" si="64"/>
        <v>0</v>
      </c>
      <c r="F52" s="141">
        <f t="shared" si="64"/>
        <v>0</v>
      </c>
      <c r="G52" s="141">
        <f t="shared" si="64"/>
        <v>0.36790548240712501</v>
      </c>
      <c r="H52" s="141">
        <f t="shared" si="64"/>
        <v>549.3842450882164</v>
      </c>
      <c r="I52" s="141">
        <f t="shared" si="64"/>
        <v>3822.5375931394819</v>
      </c>
      <c r="J52" s="141">
        <f t="shared" si="64"/>
        <v>16781.332362054229</v>
      </c>
      <c r="K52" s="141">
        <f t="shared" si="64"/>
        <v>40077.718380542559</v>
      </c>
      <c r="L52" s="141">
        <f t="shared" si="64"/>
        <v>53768.83317517324</v>
      </c>
      <c r="M52" s="141">
        <f t="shared" si="64"/>
        <v>78944.93348619208</v>
      </c>
      <c r="N52" s="148">
        <f t="shared" si="64"/>
        <v>55926.350991116371</v>
      </c>
      <c r="O52" s="141">
        <f t="shared" si="64"/>
        <v>83880.449084735184</v>
      </c>
      <c r="P52" s="141">
        <f t="shared" si="64"/>
        <v>99281.072172543674</v>
      </c>
      <c r="Q52" s="141">
        <f t="shared" si="64"/>
        <v>148279.90203829214</v>
      </c>
      <c r="R52" s="141">
        <f t="shared" si="64"/>
        <v>118392.65769132716</v>
      </c>
      <c r="S52" s="141">
        <f t="shared" si="64"/>
        <v>119186.78334495833</v>
      </c>
      <c r="T52" s="141">
        <f t="shared" si="64"/>
        <v>45565.551720377523</v>
      </c>
      <c r="U52" s="141">
        <f t="shared" si="64"/>
        <v>81136.967569354689</v>
      </c>
      <c r="V52" s="141">
        <f t="shared" si="64"/>
        <v>183295.85838448966</v>
      </c>
      <c r="W52" s="141">
        <f t="shared" si="64"/>
        <v>257259.11349060107</v>
      </c>
      <c r="X52" s="141">
        <f t="shared" si="64"/>
        <v>236757.62294599204</v>
      </c>
      <c r="Y52" s="141">
        <f t="shared" si="64"/>
        <v>216017.06686391006</v>
      </c>
      <c r="Z52" s="148">
        <f t="shared" si="64"/>
        <v>134334.55217090389</v>
      </c>
      <c r="AA52" s="149">
        <f t="shared" si="64"/>
        <v>129332.01012655394</v>
      </c>
      <c r="AB52" s="149">
        <f t="shared" si="64"/>
        <v>157922.3659402621</v>
      </c>
      <c r="AC52" s="149">
        <f t="shared" si="64"/>
        <v>270666.33827841002</v>
      </c>
      <c r="AD52" s="149">
        <f t="shared" si="64"/>
        <v>198834.36725015193</v>
      </c>
      <c r="AE52" s="149">
        <f t="shared" si="64"/>
        <v>219482.47434197739</v>
      </c>
      <c r="AF52" s="149">
        <f t="shared" si="64"/>
        <v>208737.50455393642</v>
      </c>
      <c r="AG52" s="149">
        <f t="shared" si="64"/>
        <v>301225.84166622115</v>
      </c>
      <c r="AH52" s="149">
        <f t="shared" si="64"/>
        <v>684145.42895782785</v>
      </c>
      <c r="AI52" s="149">
        <f t="shared" si="64"/>
        <v>917659.32139833691</v>
      </c>
      <c r="AJ52" s="149">
        <f t="shared" si="64"/>
        <v>901807.73008037545</v>
      </c>
      <c r="AK52" s="149">
        <f t="shared" si="64"/>
        <v>630298.83245725092</v>
      </c>
      <c r="AL52" s="150">
        <f t="shared" si="64"/>
        <v>337030.02955732867</v>
      </c>
      <c r="AM52" s="141">
        <f t="shared" si="64"/>
        <v>322004.32534062304</v>
      </c>
      <c r="AN52" s="141">
        <f t="shared" si="64"/>
        <v>392891.60609848052</v>
      </c>
      <c r="AO52" s="148">
        <f t="shared" si="64"/>
        <v>599832.39393610973</v>
      </c>
      <c r="AP52" s="141">
        <f t="shared" si="64"/>
        <v>453055.57220833749</v>
      </c>
      <c r="AQ52" s="141">
        <f t="shared" si="64"/>
        <v>277920.43698708341</v>
      </c>
      <c r="AR52" s="141">
        <f t="shared" si="64"/>
        <v>244050.33216398209</v>
      </c>
      <c r="AS52" s="141">
        <f t="shared" si="64"/>
        <v>327746.93017519452</v>
      </c>
      <c r="AT52" s="141">
        <f t="shared" si="64"/>
        <v>891956.50044952147</v>
      </c>
      <c r="AU52" s="141">
        <f t="shared" si="64"/>
        <v>1113855.8695650622</v>
      </c>
      <c r="AV52" s="141">
        <f t="shared" si="64"/>
        <v>959106.99888556264</v>
      </c>
      <c r="AW52" s="141">
        <f t="shared" si="64"/>
        <v>645737.53209456243</v>
      </c>
      <c r="AX52" s="148">
        <f t="shared" si="64"/>
        <v>328956.22586071491</v>
      </c>
      <c r="AY52" s="217">
        <f t="shared" si="64"/>
        <v>347086.13893463276</v>
      </c>
      <c r="AZ52" s="218">
        <f t="shared" si="64"/>
        <v>440459.06744974852</v>
      </c>
      <c r="BA52" s="218">
        <f t="shared" si="64"/>
        <v>590239.9734992478</v>
      </c>
      <c r="BB52" s="219">
        <f t="shared" si="64"/>
        <v>453536.02234676294</v>
      </c>
      <c r="BC52" s="218">
        <f t="shared" si="64"/>
        <v>454844.71546864137</v>
      </c>
      <c r="BD52" s="218">
        <f t="shared" si="64"/>
        <v>416666.69450271688</v>
      </c>
      <c r="BE52" s="218">
        <f t="shared" si="64"/>
        <v>571603.43783871457</v>
      </c>
      <c r="BF52" s="218">
        <f t="shared" si="64"/>
        <v>1483959.207206985</v>
      </c>
      <c r="BG52" s="218">
        <f t="shared" si="64"/>
        <v>368791.15635281056</v>
      </c>
      <c r="BH52" s="218">
        <f t="shared" si="64"/>
        <v>367814.00473385304</v>
      </c>
      <c r="BI52" s="218">
        <f t="shared" si="64"/>
        <v>278840.28362636641</v>
      </c>
      <c r="BJ52" s="220">
        <f t="shared" si="64"/>
        <v>149921.71366740763</v>
      </c>
      <c r="BK52" s="219">
        <f t="shared" si="64"/>
        <v>161233.55471511857</v>
      </c>
      <c r="BL52" s="218">
        <f t="shared" si="64"/>
        <v>230348.57543629693</v>
      </c>
      <c r="BM52" s="221">
        <f t="shared" si="64"/>
        <v>281054.37038796628</v>
      </c>
      <c r="BN52" s="219">
        <f t="shared" ref="BN52:BY52" si="65">BN12+BN20+BN28+BN36+BN44</f>
        <v>233020.60755591089</v>
      </c>
      <c r="BO52" s="218">
        <f t="shared" si="65"/>
        <v>246746.32601634212</v>
      </c>
      <c r="BP52" s="218">
        <f t="shared" si="65"/>
        <v>229260.67305196027</v>
      </c>
      <c r="BQ52" s="218">
        <f t="shared" si="65"/>
        <v>303488.91155758378</v>
      </c>
      <c r="BR52" s="218">
        <f t="shared" si="65"/>
        <v>808832.98369296209</v>
      </c>
      <c r="BS52" s="218">
        <f t="shared" si="65"/>
        <v>1016852.9650898277</v>
      </c>
      <c r="BT52" s="218">
        <f t="shared" si="65"/>
        <v>969352.10594939278</v>
      </c>
      <c r="BU52" s="218">
        <f t="shared" si="65"/>
        <v>665876.80317689828</v>
      </c>
      <c r="BV52" s="218">
        <f t="shared" si="65"/>
        <v>321582.97895704268</v>
      </c>
      <c r="BW52" s="218">
        <f t="shared" si="65"/>
        <v>323184.42541560967</v>
      </c>
      <c r="BX52" s="218">
        <f t="shared" si="65"/>
        <v>417516.98273170152</v>
      </c>
      <c r="BY52" s="222">
        <f t="shared" si="65"/>
        <v>481606.65744284913</v>
      </c>
      <c r="BZ52" s="32"/>
      <c r="CA52" s="32"/>
      <c r="CB52" s="103" t="s">
        <v>80</v>
      </c>
      <c r="CC52" s="241">
        <f>CC23</f>
        <v>15966313.990787117</v>
      </c>
      <c r="CD52" s="33"/>
      <c r="CE52" s="33"/>
      <c r="CF52" s="33"/>
      <c r="CG52" s="59">
        <f t="shared" si="61"/>
        <v>6017322.4206380825</v>
      </c>
      <c r="CH52" s="33"/>
      <c r="CI52" s="33"/>
      <c r="CJ52" s="33"/>
      <c r="CK52" s="33"/>
      <c r="CL52" s="33"/>
      <c r="CM52" s="33"/>
      <c r="CN52" s="33"/>
      <c r="CO52" s="33"/>
      <c r="CP52" s="33"/>
      <c r="CQ52" s="33"/>
      <c r="CR52" s="33"/>
      <c r="CS52" s="33"/>
      <c r="CT52" s="33"/>
      <c r="CU52" s="33"/>
      <c r="CV52" s="33"/>
      <c r="CW52" s="33"/>
      <c r="CX52" s="33"/>
      <c r="CY52" s="33"/>
      <c r="CZ52" s="33"/>
      <c r="DA52" s="33"/>
      <c r="DB52" s="33"/>
      <c r="DC52" s="33"/>
      <c r="DD52" s="33"/>
      <c r="DE52" s="33"/>
      <c r="DF52" s="33"/>
      <c r="DG52" s="33"/>
      <c r="DH52" s="33"/>
      <c r="DI52" s="33"/>
      <c r="DJ52" s="33"/>
      <c r="DK52" s="33"/>
      <c r="DL52" s="33"/>
      <c r="DM52" s="33"/>
      <c r="DN52" s="33"/>
      <c r="DO52" s="33"/>
      <c r="DP52" s="33"/>
      <c r="DQ52" s="33"/>
      <c r="DR52" s="33"/>
      <c r="DS52" s="33"/>
      <c r="DT52" s="33"/>
      <c r="DU52" s="33"/>
      <c r="DV52" s="33"/>
      <c r="DW52" s="33"/>
      <c r="DX52" s="33"/>
      <c r="DY52" s="33"/>
      <c r="DZ52" s="33"/>
      <c r="EA52" s="33"/>
      <c r="EB52" s="33"/>
      <c r="EC52" s="33"/>
      <c r="ED52" s="33"/>
      <c r="EE52" s="33"/>
      <c r="EF52" s="33"/>
      <c r="EG52" s="33"/>
      <c r="EH52" s="33"/>
      <c r="EI52" s="33"/>
      <c r="EJ52" s="33"/>
      <c r="EK52" s="33"/>
      <c r="EL52" s="33"/>
      <c r="EM52" s="33"/>
      <c r="EN52" s="33"/>
      <c r="EO52" s="33"/>
      <c r="EP52" s="33"/>
      <c r="EQ52" s="33"/>
      <c r="ER52" s="33"/>
      <c r="ES52" s="33"/>
      <c r="ET52" s="33"/>
      <c r="EU52" s="33"/>
      <c r="EV52" s="33"/>
      <c r="EW52" s="33"/>
      <c r="EX52" s="33"/>
      <c r="EY52" s="33"/>
      <c r="EZ52" s="33"/>
      <c r="FA52" s="33"/>
      <c r="FB52" s="33"/>
      <c r="FC52" s="33"/>
      <c r="FD52" s="33"/>
      <c r="FE52" s="33"/>
      <c r="FF52" s="33"/>
      <c r="FG52" s="33"/>
      <c r="FH52" s="33"/>
      <c r="FI52" s="33"/>
      <c r="FJ52" s="33"/>
      <c r="FK52" s="33"/>
      <c r="FL52" s="33"/>
      <c r="FM52" s="33"/>
      <c r="FN52" s="33"/>
      <c r="FO52" s="33"/>
      <c r="FP52" s="33"/>
      <c r="FQ52" s="33"/>
      <c r="FR52" s="33"/>
      <c r="FS52" s="33"/>
      <c r="FT52" s="33"/>
      <c r="FU52" s="33"/>
      <c r="FV52" s="33"/>
    </row>
    <row r="53" spans="1:178" s="16" customFormat="1" x14ac:dyDescent="0.35">
      <c r="A53" s="117" t="s">
        <v>13</v>
      </c>
      <c r="B53" s="124">
        <f t="shared" ref="B53:BM53" si="66">B13+B21+B29+B37+B45</f>
        <v>0</v>
      </c>
      <c r="C53" s="124">
        <f t="shared" si="66"/>
        <v>0</v>
      </c>
      <c r="D53" s="141">
        <f t="shared" si="66"/>
        <v>0</v>
      </c>
      <c r="E53" s="141">
        <f t="shared" si="66"/>
        <v>0</v>
      </c>
      <c r="F53" s="141">
        <f t="shared" si="66"/>
        <v>0</v>
      </c>
      <c r="G53" s="141">
        <f t="shared" si="66"/>
        <v>0</v>
      </c>
      <c r="H53" s="141">
        <f t="shared" si="66"/>
        <v>9.4764517045030008</v>
      </c>
      <c r="I53" s="141">
        <f t="shared" si="66"/>
        <v>992.38480063141662</v>
      </c>
      <c r="J53" s="141">
        <f t="shared" si="66"/>
        <v>7292.1248374502911</v>
      </c>
      <c r="K53" s="141">
        <f t="shared" si="66"/>
        <v>15994.94501268368</v>
      </c>
      <c r="L53" s="141">
        <f t="shared" si="66"/>
        <v>17164.241699319093</v>
      </c>
      <c r="M53" s="141">
        <f t="shared" si="66"/>
        <v>20320.430103720311</v>
      </c>
      <c r="N53" s="148">
        <f t="shared" si="66"/>
        <v>13070.873255390616</v>
      </c>
      <c r="O53" s="141">
        <f t="shared" si="66"/>
        <v>20231.253087994788</v>
      </c>
      <c r="P53" s="141">
        <f t="shared" si="66"/>
        <v>17598.692062585586</v>
      </c>
      <c r="Q53" s="141">
        <f t="shared" si="66"/>
        <v>38937.79226598228</v>
      </c>
      <c r="R53" s="141">
        <f t="shared" si="66"/>
        <v>27592.203926662129</v>
      </c>
      <c r="S53" s="141">
        <f t="shared" si="66"/>
        <v>30486.6083612293</v>
      </c>
      <c r="T53" s="141">
        <f t="shared" si="66"/>
        <v>20357.95825841499</v>
      </c>
      <c r="U53" s="141">
        <f t="shared" si="66"/>
        <v>40286.379846393131</v>
      </c>
      <c r="V53" s="141">
        <f t="shared" si="66"/>
        <v>90357.200169900665</v>
      </c>
      <c r="W53" s="141">
        <f t="shared" si="66"/>
        <v>120607.08647786122</v>
      </c>
      <c r="X53" s="141">
        <f t="shared" si="66"/>
        <v>117746.82574398903</v>
      </c>
      <c r="Y53" s="141">
        <f t="shared" si="66"/>
        <v>90042.714549710974</v>
      </c>
      <c r="Z53" s="148">
        <f t="shared" si="66"/>
        <v>48103.20895122306</v>
      </c>
      <c r="AA53" s="149">
        <f t="shared" si="66"/>
        <v>44439.238829133916</v>
      </c>
      <c r="AB53" s="149">
        <f t="shared" si="66"/>
        <v>45576.431423941976</v>
      </c>
      <c r="AC53" s="149">
        <f t="shared" si="66"/>
        <v>85493.861875130096</v>
      </c>
      <c r="AD53" s="149">
        <f t="shared" si="66"/>
        <v>60404.694563134573</v>
      </c>
      <c r="AE53" s="149">
        <f t="shared" si="66"/>
        <v>66187.801188615616</v>
      </c>
      <c r="AF53" s="149">
        <f t="shared" si="66"/>
        <v>65843.640583625296</v>
      </c>
      <c r="AG53" s="149">
        <f t="shared" si="66"/>
        <v>97241.818953172537</v>
      </c>
      <c r="AH53" s="149">
        <f t="shared" si="66"/>
        <v>244220.78662038059</v>
      </c>
      <c r="AI53" s="149">
        <f t="shared" si="66"/>
        <v>303404.40532824234</v>
      </c>
      <c r="AJ53" s="149">
        <f t="shared" si="66"/>
        <v>294330.25841648318</v>
      </c>
      <c r="AK53" s="149">
        <f t="shared" si="66"/>
        <v>188595.42307112576</v>
      </c>
      <c r="AL53" s="150">
        <f t="shared" si="66"/>
        <v>104726.50932704005</v>
      </c>
      <c r="AM53" s="141">
        <f t="shared" si="66"/>
        <v>84625.791328145191</v>
      </c>
      <c r="AN53" s="141">
        <f t="shared" si="66"/>
        <v>90870.860348734073</v>
      </c>
      <c r="AO53" s="148">
        <f t="shared" si="66"/>
        <v>132672.81528491154</v>
      </c>
      <c r="AP53" s="141">
        <f t="shared" si="66"/>
        <v>101032.10359475715</v>
      </c>
      <c r="AQ53" s="141">
        <f t="shared" si="66"/>
        <v>45752.79477960337</v>
      </c>
      <c r="AR53" s="141">
        <f t="shared" si="66"/>
        <v>44697.066485182382</v>
      </c>
      <c r="AS53" s="141">
        <f t="shared" si="66"/>
        <v>64771.954259123188</v>
      </c>
      <c r="AT53" s="141">
        <f t="shared" si="66"/>
        <v>193382.71212351602</v>
      </c>
      <c r="AU53" s="141">
        <f t="shared" si="66"/>
        <v>268003.20881172037</v>
      </c>
      <c r="AV53" s="141">
        <f t="shared" si="66"/>
        <v>230566.83769477485</v>
      </c>
      <c r="AW53" s="141">
        <f t="shared" si="66"/>
        <v>149038.78589499276</v>
      </c>
      <c r="AX53" s="148">
        <f t="shared" si="66"/>
        <v>64473.107943349518</v>
      </c>
      <c r="AY53" s="217">
        <f t="shared" si="66"/>
        <v>59595.525131631643</v>
      </c>
      <c r="AZ53" s="218">
        <f t="shared" si="66"/>
        <v>67654.963194404263</v>
      </c>
      <c r="BA53" s="218">
        <f t="shared" si="66"/>
        <v>112653.26245428575</v>
      </c>
      <c r="BB53" s="219">
        <f t="shared" si="66"/>
        <v>80398.783413374331</v>
      </c>
      <c r="BC53" s="218">
        <f t="shared" si="66"/>
        <v>85404.008041627239</v>
      </c>
      <c r="BD53" s="218">
        <f t="shared" si="66"/>
        <v>88412.539526587352</v>
      </c>
      <c r="BE53" s="218">
        <f t="shared" si="66"/>
        <v>133353.43191240355</v>
      </c>
      <c r="BF53" s="218">
        <f t="shared" si="66"/>
        <v>375293.06528367009</v>
      </c>
      <c r="BG53" s="218">
        <f t="shared" si="66"/>
        <v>116311.37203034293</v>
      </c>
      <c r="BH53" s="218">
        <f t="shared" si="66"/>
        <v>120032.35044128075</v>
      </c>
      <c r="BI53" s="218">
        <f t="shared" si="66"/>
        <v>87097.371991563588</v>
      </c>
      <c r="BJ53" s="220">
        <f t="shared" si="66"/>
        <v>40829.558489497751</v>
      </c>
      <c r="BK53" s="219">
        <f t="shared" si="66"/>
        <v>42691.096252652773</v>
      </c>
      <c r="BL53" s="218">
        <f t="shared" si="66"/>
        <v>61147.849047300493</v>
      </c>
      <c r="BM53" s="221">
        <f t="shared" si="66"/>
        <v>75926.327309795059</v>
      </c>
      <c r="BN53" s="219">
        <f t="shared" ref="BN53:BY53" si="67">BN13+BN21+BN29+BN37+BN45</f>
        <v>63540.729372712121</v>
      </c>
      <c r="BO53" s="218">
        <f t="shared" si="67"/>
        <v>65539.227638385404</v>
      </c>
      <c r="BP53" s="218">
        <f t="shared" si="67"/>
        <v>61722.257883064085</v>
      </c>
      <c r="BQ53" s="218">
        <f t="shared" si="67"/>
        <v>88770.833985885052</v>
      </c>
      <c r="BR53" s="218">
        <f t="shared" si="67"/>
        <v>275567.54386040056</v>
      </c>
      <c r="BS53" s="218">
        <f t="shared" si="67"/>
        <v>341762.76688557712</v>
      </c>
      <c r="BT53" s="218">
        <f t="shared" si="67"/>
        <v>330736.00394040742</v>
      </c>
      <c r="BU53" s="218">
        <f t="shared" si="67"/>
        <v>203927.95777947459</v>
      </c>
      <c r="BV53" s="218">
        <f t="shared" si="67"/>
        <v>83883.760336116757</v>
      </c>
      <c r="BW53" s="218">
        <f t="shared" si="67"/>
        <v>80494.95494809837</v>
      </c>
      <c r="BX53" s="218">
        <f t="shared" si="67"/>
        <v>100904.61246602371</v>
      </c>
      <c r="BY53" s="222">
        <f t="shared" si="67"/>
        <v>119186.80506171784</v>
      </c>
      <c r="BZ53" s="32"/>
      <c r="CA53" s="32"/>
      <c r="CB53" s="103" t="s">
        <v>81</v>
      </c>
      <c r="CC53" s="241">
        <f>CC33</f>
        <v>3808912.0570023293</v>
      </c>
      <c r="CD53" s="33"/>
      <c r="CE53" s="33"/>
      <c r="CF53" s="33"/>
      <c r="CG53" s="59">
        <f t="shared" si="61"/>
        <v>1816037.4541578628</v>
      </c>
      <c r="CH53" s="33"/>
      <c r="CI53" s="33"/>
      <c r="CJ53" s="33"/>
      <c r="CK53" s="33"/>
      <c r="CL53" s="33"/>
      <c r="CM53" s="33"/>
      <c r="CN53" s="33"/>
      <c r="CO53" s="33"/>
      <c r="CP53" s="33"/>
      <c r="CQ53" s="33"/>
      <c r="CR53" s="33"/>
      <c r="CS53" s="33"/>
      <c r="CT53" s="33"/>
      <c r="CU53" s="33"/>
      <c r="CV53" s="33"/>
      <c r="CW53" s="33"/>
      <c r="CX53" s="33"/>
      <c r="CY53" s="33"/>
      <c r="CZ53" s="33"/>
      <c r="DA53" s="33"/>
      <c r="DB53" s="33"/>
      <c r="DC53" s="33"/>
      <c r="DD53" s="33"/>
      <c r="DE53" s="33"/>
      <c r="DF53" s="33"/>
      <c r="DG53" s="33"/>
      <c r="DH53" s="33"/>
      <c r="DI53" s="33"/>
      <c r="DJ53" s="33"/>
      <c r="DK53" s="33"/>
      <c r="DL53" s="33"/>
      <c r="DM53" s="33"/>
      <c r="DN53" s="33"/>
      <c r="DO53" s="33"/>
      <c r="DP53" s="33"/>
      <c r="DQ53" s="33"/>
      <c r="DR53" s="33"/>
      <c r="DS53" s="33"/>
      <c r="DT53" s="33"/>
      <c r="DU53" s="33"/>
      <c r="DV53" s="33"/>
      <c r="DW53" s="33"/>
      <c r="DX53" s="33"/>
      <c r="DY53" s="33"/>
      <c r="DZ53" s="33"/>
      <c r="EA53" s="33"/>
      <c r="EB53" s="33"/>
      <c r="EC53" s="33"/>
      <c r="ED53" s="33"/>
      <c r="EE53" s="33"/>
      <c r="EF53" s="33"/>
      <c r="EG53" s="33"/>
      <c r="EH53" s="33"/>
      <c r="EI53" s="33"/>
      <c r="EJ53" s="33"/>
      <c r="EK53" s="33"/>
      <c r="EL53" s="33"/>
      <c r="EM53" s="33"/>
      <c r="EN53" s="33"/>
      <c r="EO53" s="33"/>
      <c r="EP53" s="33"/>
      <c r="EQ53" s="33"/>
      <c r="ER53" s="33"/>
      <c r="ES53" s="33"/>
      <c r="ET53" s="33"/>
      <c r="EU53" s="33"/>
      <c r="EV53" s="33"/>
      <c r="EW53" s="33"/>
      <c r="EX53" s="33"/>
      <c r="EY53" s="33"/>
      <c r="EZ53" s="33"/>
      <c r="FA53" s="33"/>
      <c r="FB53" s="33"/>
      <c r="FC53" s="33"/>
      <c r="FD53" s="33"/>
      <c r="FE53" s="33"/>
      <c r="FF53" s="33"/>
      <c r="FG53" s="33"/>
      <c r="FH53" s="33"/>
      <c r="FI53" s="33"/>
      <c r="FJ53" s="33"/>
      <c r="FK53" s="33"/>
      <c r="FL53" s="33"/>
      <c r="FM53" s="33"/>
      <c r="FN53" s="33"/>
      <c r="FO53" s="33"/>
      <c r="FP53" s="33"/>
      <c r="FQ53" s="33"/>
      <c r="FR53" s="33"/>
      <c r="FS53" s="33"/>
      <c r="FT53" s="33"/>
      <c r="FU53" s="33"/>
      <c r="FV53" s="33"/>
    </row>
    <row r="54" spans="1:178" s="16" customFormat="1" x14ac:dyDescent="0.35">
      <c r="A54" s="117" t="s">
        <v>14</v>
      </c>
      <c r="B54" s="124">
        <f t="shared" ref="B54:BM54" si="68">B14+B22+B30+B38+B46</f>
        <v>0</v>
      </c>
      <c r="C54" s="124">
        <f t="shared" si="68"/>
        <v>0</v>
      </c>
      <c r="D54" s="141">
        <f t="shared" si="68"/>
        <v>0</v>
      </c>
      <c r="E54" s="141">
        <f t="shared" si="68"/>
        <v>0</v>
      </c>
      <c r="F54" s="141">
        <f t="shared" si="68"/>
        <v>0</v>
      </c>
      <c r="G54" s="141">
        <f t="shared" si="68"/>
        <v>0</v>
      </c>
      <c r="H54" s="141">
        <f t="shared" si="68"/>
        <v>0</v>
      </c>
      <c r="I54" s="141">
        <f t="shared" si="68"/>
        <v>158.37627524588399</v>
      </c>
      <c r="J54" s="141">
        <f t="shared" si="68"/>
        <v>597.17310476301054</v>
      </c>
      <c r="K54" s="141">
        <f t="shared" si="68"/>
        <v>0</v>
      </c>
      <c r="L54" s="141">
        <f t="shared" si="68"/>
        <v>169.81270770721562</v>
      </c>
      <c r="M54" s="141">
        <f t="shared" si="68"/>
        <v>453.93840587905197</v>
      </c>
      <c r="N54" s="148">
        <f t="shared" si="68"/>
        <v>456.28021386938781</v>
      </c>
      <c r="O54" s="141">
        <f t="shared" si="68"/>
        <v>4319.4254014161179</v>
      </c>
      <c r="P54" s="141">
        <f t="shared" si="68"/>
        <v>2081.8680429045771</v>
      </c>
      <c r="Q54" s="141">
        <f t="shared" si="68"/>
        <v>5464.5117731579412</v>
      </c>
      <c r="R54" s="141">
        <f t="shared" si="68"/>
        <v>3916.0471236254289</v>
      </c>
      <c r="S54" s="141">
        <f t="shared" si="68"/>
        <v>4286.7797434903841</v>
      </c>
      <c r="T54" s="141">
        <f t="shared" si="68"/>
        <v>3982.5449796573193</v>
      </c>
      <c r="U54" s="141">
        <f t="shared" si="68"/>
        <v>11299.337986812028</v>
      </c>
      <c r="V54" s="141">
        <f t="shared" si="68"/>
        <v>37266.281050670106</v>
      </c>
      <c r="W54" s="141">
        <f t="shared" si="68"/>
        <v>39305.85563180274</v>
      </c>
      <c r="X54" s="141">
        <f t="shared" si="68"/>
        <v>39825.548110948119</v>
      </c>
      <c r="Y54" s="141">
        <f t="shared" si="68"/>
        <v>24302.15285836329</v>
      </c>
      <c r="Z54" s="148">
        <f t="shared" si="68"/>
        <v>9074.1876762166794</v>
      </c>
      <c r="AA54" s="149">
        <f t="shared" si="68"/>
        <v>8467.5987787623017</v>
      </c>
      <c r="AB54" s="149">
        <f t="shared" si="68"/>
        <v>10043.475176890934</v>
      </c>
      <c r="AC54" s="149">
        <f t="shared" si="68"/>
        <v>11094.93412078757</v>
      </c>
      <c r="AD54" s="149">
        <f t="shared" si="68"/>
        <v>8945.8791974182532</v>
      </c>
      <c r="AE54" s="149">
        <f t="shared" si="68"/>
        <v>9467.3264548647567</v>
      </c>
      <c r="AF54" s="149">
        <f t="shared" si="68"/>
        <v>10005.404829831823</v>
      </c>
      <c r="AG54" s="149">
        <f t="shared" si="68"/>
        <v>18704.704243288696</v>
      </c>
      <c r="AH54" s="149">
        <f t="shared" si="68"/>
        <v>61479.015590718016</v>
      </c>
      <c r="AI54" s="149">
        <f t="shared" si="68"/>
        <v>67159.376438625099</v>
      </c>
      <c r="AJ54" s="149">
        <f t="shared" si="68"/>
        <v>66916.483134767215</v>
      </c>
      <c r="AK54" s="149">
        <f t="shared" si="68"/>
        <v>39486.39096965373</v>
      </c>
      <c r="AL54" s="150">
        <f t="shared" si="68"/>
        <v>16391.286670723639</v>
      </c>
      <c r="AM54" s="141">
        <f t="shared" si="68"/>
        <v>13125.924030081369</v>
      </c>
      <c r="AN54" s="141">
        <f t="shared" si="68"/>
        <v>13410.167764012935</v>
      </c>
      <c r="AO54" s="148">
        <f t="shared" si="68"/>
        <v>14623.775343037792</v>
      </c>
      <c r="AP54" s="141">
        <f t="shared" si="68"/>
        <v>11799.469904855709</v>
      </c>
      <c r="AQ54" s="141">
        <f t="shared" si="68"/>
        <v>3692.3145879389485</v>
      </c>
      <c r="AR54" s="141">
        <f t="shared" si="68"/>
        <v>4204.7855756902136</v>
      </c>
      <c r="AS54" s="141">
        <f t="shared" si="68"/>
        <v>6322.2450522735016</v>
      </c>
      <c r="AT54" s="141">
        <f t="shared" si="68"/>
        <v>16998.740262906649</v>
      </c>
      <c r="AU54" s="141">
        <f t="shared" si="68"/>
        <v>24454.531761112739</v>
      </c>
      <c r="AV54" s="141">
        <f t="shared" si="68"/>
        <v>24505.610798255075</v>
      </c>
      <c r="AW54" s="141">
        <f t="shared" si="68"/>
        <v>18203.425844928715</v>
      </c>
      <c r="AX54" s="148">
        <f t="shared" si="68"/>
        <v>7851.239692067029</v>
      </c>
      <c r="AY54" s="217">
        <f t="shared" si="68"/>
        <v>4908.0126723338617</v>
      </c>
      <c r="AZ54" s="218">
        <f t="shared" si="68"/>
        <v>5923.4047280289233</v>
      </c>
      <c r="BA54" s="218">
        <f t="shared" si="68"/>
        <v>6352.0312849682523</v>
      </c>
      <c r="BB54" s="219">
        <f t="shared" si="68"/>
        <v>5614.7074151191628</v>
      </c>
      <c r="BC54" s="218">
        <f t="shared" si="68"/>
        <v>6811.5314263690962</v>
      </c>
      <c r="BD54" s="218">
        <f t="shared" si="68"/>
        <v>8120.8580014418112</v>
      </c>
      <c r="BE54" s="218">
        <f t="shared" si="68"/>
        <v>16542.396630880423</v>
      </c>
      <c r="BF54" s="218">
        <f t="shared" si="68"/>
        <v>68523.222002004739</v>
      </c>
      <c r="BG54" s="218">
        <f t="shared" si="68"/>
        <v>36624.679884644225</v>
      </c>
      <c r="BH54" s="218">
        <f t="shared" si="68"/>
        <v>38171.607625738019</v>
      </c>
      <c r="BI54" s="218">
        <f t="shared" si="68"/>
        <v>19783.389279484516</v>
      </c>
      <c r="BJ54" s="220">
        <f t="shared" si="68"/>
        <v>3636.3766774955438</v>
      </c>
      <c r="BK54" s="219">
        <f t="shared" si="68"/>
        <v>2448.5339740525214</v>
      </c>
      <c r="BL54" s="218">
        <f t="shared" si="68"/>
        <v>2493.8162634749688</v>
      </c>
      <c r="BM54" s="221">
        <f t="shared" si="68"/>
        <v>2894.7448437928178</v>
      </c>
      <c r="BN54" s="219">
        <f t="shared" ref="BN54:BY54" si="69">BN14+BN22+BN30+BN38+BN46</f>
        <v>2432.9428801145782</v>
      </c>
      <c r="BO54" s="218">
        <f t="shared" si="69"/>
        <v>3383.4624848372391</v>
      </c>
      <c r="BP54" s="218">
        <f t="shared" si="69"/>
        <v>5271.8417868674342</v>
      </c>
      <c r="BQ54" s="218">
        <f t="shared" si="69"/>
        <v>12922.436870046882</v>
      </c>
      <c r="BR54" s="218">
        <f t="shared" si="69"/>
        <v>51297.544379012936</v>
      </c>
      <c r="BS54" s="218">
        <f t="shared" si="69"/>
        <v>58851.629522035058</v>
      </c>
      <c r="BT54" s="218">
        <f t="shared" si="69"/>
        <v>61213.141056100423</v>
      </c>
      <c r="BU54" s="218">
        <f t="shared" si="69"/>
        <v>32858.699325860325</v>
      </c>
      <c r="BV54" s="218">
        <f t="shared" si="69"/>
        <v>7998.4368294879587</v>
      </c>
      <c r="BW54" s="218">
        <f t="shared" si="69"/>
        <v>5606.4621316928678</v>
      </c>
      <c r="BX54" s="218">
        <f t="shared" si="69"/>
        <v>5432.5015272583059</v>
      </c>
      <c r="BY54" s="222">
        <f t="shared" si="69"/>
        <v>6002.0467446166094</v>
      </c>
      <c r="BZ54" s="32"/>
      <c r="CA54" s="32"/>
      <c r="CB54" s="103" t="s">
        <v>82</v>
      </c>
      <c r="CC54" s="241">
        <f>CC41</f>
        <v>5194.2359407093772</v>
      </c>
      <c r="CD54" s="33"/>
      <c r="CE54" s="33"/>
      <c r="CF54" s="33"/>
      <c r="CG54" s="59">
        <f t="shared" si="61"/>
        <v>253271.14553793069</v>
      </c>
      <c r="CH54" s="33"/>
      <c r="CI54" s="33"/>
      <c r="CJ54" s="33"/>
      <c r="CK54" s="33"/>
      <c r="CL54" s="33"/>
      <c r="CM54" s="33"/>
      <c r="CN54" s="33"/>
      <c r="CO54" s="33"/>
      <c r="CP54" s="33"/>
      <c r="CQ54" s="33"/>
      <c r="CR54" s="33"/>
      <c r="CS54" s="33"/>
      <c r="CT54" s="33"/>
      <c r="CU54" s="33"/>
      <c r="CV54" s="33"/>
      <c r="CW54" s="33"/>
      <c r="CX54" s="33"/>
      <c r="CY54" s="33"/>
      <c r="CZ54" s="33"/>
      <c r="DA54" s="33"/>
      <c r="DB54" s="33"/>
      <c r="DC54" s="33"/>
      <c r="DD54" s="33"/>
      <c r="DE54" s="33"/>
      <c r="DF54" s="33"/>
      <c r="DG54" s="33"/>
      <c r="DH54" s="33"/>
      <c r="DI54" s="33"/>
      <c r="DJ54" s="33"/>
      <c r="DK54" s="33"/>
      <c r="DL54" s="33"/>
      <c r="DM54" s="33"/>
      <c r="DN54" s="33"/>
      <c r="DO54" s="33"/>
      <c r="DP54" s="33"/>
      <c r="DQ54" s="33"/>
      <c r="DR54" s="33"/>
      <c r="DS54" s="33"/>
      <c r="DT54" s="33"/>
      <c r="DU54" s="33"/>
      <c r="DV54" s="33"/>
      <c r="DW54" s="33"/>
      <c r="DX54" s="33"/>
      <c r="DY54" s="33"/>
      <c r="DZ54" s="33"/>
      <c r="EA54" s="33"/>
      <c r="EB54" s="33"/>
      <c r="EC54" s="33"/>
      <c r="ED54" s="33"/>
      <c r="EE54" s="33"/>
      <c r="EF54" s="33"/>
      <c r="EG54" s="33"/>
      <c r="EH54" s="33"/>
      <c r="EI54" s="33"/>
      <c r="EJ54" s="33"/>
      <c r="EK54" s="33"/>
      <c r="EL54" s="33"/>
      <c r="EM54" s="33"/>
      <c r="EN54" s="33"/>
      <c r="EO54" s="33"/>
      <c r="EP54" s="33"/>
      <c r="EQ54" s="33"/>
      <c r="ER54" s="33"/>
      <c r="ES54" s="33"/>
      <c r="ET54" s="33"/>
      <c r="EU54" s="33"/>
      <c r="EV54" s="33"/>
      <c r="EW54" s="33"/>
      <c r="EX54" s="33"/>
      <c r="EY54" s="33"/>
      <c r="EZ54" s="33"/>
      <c r="FA54" s="33"/>
      <c r="FB54" s="33"/>
      <c r="FC54" s="33"/>
      <c r="FD54" s="33"/>
      <c r="FE54" s="33"/>
      <c r="FF54" s="33"/>
      <c r="FG54" s="33"/>
      <c r="FH54" s="33"/>
      <c r="FI54" s="33"/>
      <c r="FJ54" s="33"/>
      <c r="FK54" s="33"/>
      <c r="FL54" s="33"/>
      <c r="FM54" s="33"/>
      <c r="FN54" s="33"/>
      <c r="FO54" s="33"/>
      <c r="FP54" s="33"/>
      <c r="FQ54" s="33"/>
      <c r="FR54" s="33"/>
      <c r="FS54" s="33"/>
      <c r="FT54" s="33"/>
      <c r="FU54" s="33"/>
      <c r="FV54" s="33"/>
    </row>
    <row r="55" spans="1:178" s="16" customFormat="1" ht="15" thickBot="1" x14ac:dyDescent="0.4">
      <c r="A55" s="118" t="s">
        <v>6</v>
      </c>
      <c r="B55" s="125">
        <f t="shared" ref="B55:BM55" si="70">B15+B23+B31+B39+B47</f>
        <v>0</v>
      </c>
      <c r="C55" s="125">
        <f t="shared" si="70"/>
        <v>0</v>
      </c>
      <c r="D55" s="149">
        <f t="shared" si="70"/>
        <v>0</v>
      </c>
      <c r="E55" s="149">
        <f t="shared" si="70"/>
        <v>0</v>
      </c>
      <c r="F55" s="149">
        <f t="shared" si="70"/>
        <v>0</v>
      </c>
      <c r="G55" s="149">
        <f t="shared" si="70"/>
        <v>0</v>
      </c>
      <c r="H55" s="149">
        <f t="shared" si="70"/>
        <v>0</v>
      </c>
      <c r="I55" s="149">
        <f t="shared" si="70"/>
        <v>0</v>
      </c>
      <c r="J55" s="149">
        <f t="shared" si="70"/>
        <v>0</v>
      </c>
      <c r="K55" s="149">
        <f t="shared" si="70"/>
        <v>0</v>
      </c>
      <c r="L55" s="149">
        <f t="shared" si="70"/>
        <v>1171.3068451326408</v>
      </c>
      <c r="M55" s="149">
        <f t="shared" si="70"/>
        <v>2529.6001774291863</v>
      </c>
      <c r="N55" s="150">
        <f t="shared" si="70"/>
        <v>1838.4501356835217</v>
      </c>
      <c r="O55" s="149">
        <f t="shared" si="70"/>
        <v>3416.6709735918112</v>
      </c>
      <c r="P55" s="149">
        <f t="shared" si="70"/>
        <v>9368.4257912663998</v>
      </c>
      <c r="Q55" s="149">
        <f t="shared" si="70"/>
        <v>25007.893222675237</v>
      </c>
      <c r="R55" s="149">
        <f t="shared" si="70"/>
        <v>18377.753408188204</v>
      </c>
      <c r="S55" s="149">
        <f t="shared" si="70"/>
        <v>16903.521942794192</v>
      </c>
      <c r="T55" s="149">
        <f t="shared" si="70"/>
        <v>7331.1472991635092</v>
      </c>
      <c r="U55" s="149">
        <f t="shared" si="70"/>
        <v>9246.8785262646852</v>
      </c>
      <c r="V55" s="149">
        <f t="shared" si="70"/>
        <v>23033.385093122604</v>
      </c>
      <c r="W55" s="149">
        <f t="shared" si="70"/>
        <v>35158.684040043896</v>
      </c>
      <c r="X55" s="149">
        <f t="shared" si="70"/>
        <v>49249.50737893011</v>
      </c>
      <c r="Y55" s="149">
        <f t="shared" si="70"/>
        <v>57319.631133875024</v>
      </c>
      <c r="Z55" s="150">
        <f t="shared" si="70"/>
        <v>29616.996324232954</v>
      </c>
      <c r="AA55" s="149">
        <f t="shared" si="70"/>
        <v>41997.882571665046</v>
      </c>
      <c r="AB55" s="149">
        <f t="shared" si="70"/>
        <v>57277.076729206019</v>
      </c>
      <c r="AC55" s="149">
        <f t="shared" si="70"/>
        <v>59833.97917327896</v>
      </c>
      <c r="AD55" s="149">
        <f t="shared" si="70"/>
        <v>54943.052009645617</v>
      </c>
      <c r="AE55" s="149">
        <f t="shared" si="70"/>
        <v>56121.054110896483</v>
      </c>
      <c r="AF55" s="149">
        <f t="shared" si="70"/>
        <v>46035.332162926439</v>
      </c>
      <c r="AG55" s="149">
        <f t="shared" si="70"/>
        <v>48293.250035937643</v>
      </c>
      <c r="AH55" s="149">
        <f t="shared" si="70"/>
        <v>119044.01246319769</v>
      </c>
      <c r="AI55" s="149">
        <f t="shared" si="70"/>
        <v>147544.9976373259</v>
      </c>
      <c r="AJ55" s="149">
        <f t="shared" si="70"/>
        <v>154848.44222777023</v>
      </c>
      <c r="AK55" s="149">
        <f t="shared" si="70"/>
        <v>118931.58559798705</v>
      </c>
      <c r="AL55" s="150">
        <f t="shared" si="70"/>
        <v>59668.76989156194</v>
      </c>
      <c r="AM55" s="149">
        <f t="shared" si="70"/>
        <v>79301.158657101914</v>
      </c>
      <c r="AN55" s="149">
        <f t="shared" si="70"/>
        <v>105658.01363871386</v>
      </c>
      <c r="AO55" s="176">
        <f t="shared" si="70"/>
        <v>120039.81157577224</v>
      </c>
      <c r="AP55" s="149">
        <f t="shared" si="70"/>
        <v>101216.94814655907</v>
      </c>
      <c r="AQ55" s="149">
        <f t="shared" si="70"/>
        <v>46724.306443704292</v>
      </c>
      <c r="AR55" s="149">
        <f t="shared" si="70"/>
        <v>35412.249737861566</v>
      </c>
      <c r="AS55" s="149">
        <f t="shared" si="70"/>
        <v>36226.865998081863</v>
      </c>
      <c r="AT55" s="149">
        <f t="shared" si="70"/>
        <v>98278.596815729747</v>
      </c>
      <c r="AU55" s="149">
        <f t="shared" si="70"/>
        <v>135971.43528990331</v>
      </c>
      <c r="AV55" s="149">
        <f t="shared" si="70"/>
        <v>125092.92989895423</v>
      </c>
      <c r="AW55" s="149">
        <f t="shared" si="70"/>
        <v>104282.55101952376</v>
      </c>
      <c r="AX55" s="150">
        <f t="shared" si="70"/>
        <v>57893.093169890344</v>
      </c>
      <c r="AY55" s="223">
        <f t="shared" si="70"/>
        <v>73279.14658442419</v>
      </c>
      <c r="AZ55" s="224">
        <f t="shared" si="70"/>
        <v>108806.09696892183</v>
      </c>
      <c r="BA55" s="225">
        <f t="shared" si="70"/>
        <v>133689.28810683126</v>
      </c>
      <c r="BB55" s="226">
        <f t="shared" si="70"/>
        <v>109140.9327871413</v>
      </c>
      <c r="BC55" s="224">
        <f t="shared" si="70"/>
        <v>100535.11591136269</v>
      </c>
      <c r="BD55" s="224">
        <f t="shared" si="70"/>
        <v>83404.612478537019</v>
      </c>
      <c r="BE55" s="224">
        <f t="shared" si="70"/>
        <v>102325.26596933044</v>
      </c>
      <c r="BF55" s="224">
        <f t="shared" si="70"/>
        <v>299682.65627149772</v>
      </c>
      <c r="BG55" s="224">
        <f t="shared" si="70"/>
        <v>144161.24149628216</v>
      </c>
      <c r="BH55" s="224">
        <f t="shared" si="70"/>
        <v>156318.97487304313</v>
      </c>
      <c r="BI55" s="224">
        <f t="shared" si="70"/>
        <v>124387.42986012949</v>
      </c>
      <c r="BJ55" s="227">
        <f t="shared" si="70"/>
        <v>57150.600717793219</v>
      </c>
      <c r="BK55" s="226">
        <f t="shared" si="70"/>
        <v>70986.596781129949</v>
      </c>
      <c r="BL55" s="224">
        <f t="shared" si="70"/>
        <v>95704.979085335071</v>
      </c>
      <c r="BM55" s="228">
        <f t="shared" si="70"/>
        <v>103870.75537819725</v>
      </c>
      <c r="BN55" s="226">
        <f t="shared" ref="BN55:BY55" si="71">BN15+BN23+BN31+BN39+BN47</f>
        <v>89010.501602793098</v>
      </c>
      <c r="BO55" s="224">
        <f t="shared" si="71"/>
        <v>86290.833364894701</v>
      </c>
      <c r="BP55" s="224">
        <f t="shared" si="71"/>
        <v>75043.845079045641</v>
      </c>
      <c r="BQ55" s="224">
        <f t="shared" si="71"/>
        <v>82623.582127688118</v>
      </c>
      <c r="BR55" s="224">
        <f t="shared" si="71"/>
        <v>207261.16245105155</v>
      </c>
      <c r="BS55" s="224">
        <f t="shared" si="71"/>
        <v>269754.74111848773</v>
      </c>
      <c r="BT55" s="224">
        <f t="shared" si="71"/>
        <v>270079.82975246344</v>
      </c>
      <c r="BU55" s="224">
        <f t="shared" si="71"/>
        <v>214132.36436658667</v>
      </c>
      <c r="BV55" s="224">
        <f t="shared" si="71"/>
        <v>108969.89434994948</v>
      </c>
      <c r="BW55" s="224">
        <f t="shared" si="71"/>
        <v>131948.02193537838</v>
      </c>
      <c r="BX55" s="224">
        <f t="shared" si="71"/>
        <v>180323.79650654545</v>
      </c>
      <c r="BY55" s="229">
        <f t="shared" si="71"/>
        <v>193338.03052235441</v>
      </c>
      <c r="BZ55" s="32"/>
      <c r="CA55" s="32"/>
      <c r="CB55" s="103" t="s">
        <v>1</v>
      </c>
      <c r="CC55" s="241">
        <f>SUM(CC48:CC54)</f>
        <v>100838088.62189434</v>
      </c>
      <c r="CD55" s="33"/>
      <c r="CE55" s="33"/>
      <c r="CF55" s="33"/>
      <c r="CG55" s="60">
        <f t="shared" si="61"/>
        <v>1908776.6031772385</v>
      </c>
      <c r="CH55" s="33"/>
      <c r="CI55" s="33"/>
      <c r="CJ55" s="33"/>
      <c r="CK55" s="33"/>
      <c r="CL55" s="33"/>
      <c r="CM55" s="33"/>
      <c r="CN55" s="33"/>
      <c r="CO55" s="33"/>
      <c r="CP55" s="33"/>
      <c r="CQ55" s="33"/>
      <c r="CR55" s="33"/>
      <c r="CS55" s="33"/>
      <c r="CT55" s="33"/>
      <c r="CU55" s="33"/>
      <c r="CV55" s="33"/>
      <c r="CW55" s="33"/>
      <c r="CX55" s="33"/>
      <c r="CY55" s="33"/>
      <c r="CZ55" s="33"/>
      <c r="DA55" s="33"/>
      <c r="DB55" s="33"/>
      <c r="DC55" s="33"/>
      <c r="DD55" s="33"/>
      <c r="DE55" s="33"/>
      <c r="DF55" s="33"/>
      <c r="DG55" s="33"/>
      <c r="DH55" s="33"/>
      <c r="DI55" s="33"/>
      <c r="DJ55" s="33"/>
      <c r="DK55" s="33"/>
      <c r="DL55" s="33"/>
      <c r="DM55" s="33"/>
      <c r="DN55" s="33"/>
      <c r="DO55" s="33"/>
      <c r="DP55" s="33"/>
      <c r="DQ55" s="33"/>
      <c r="DR55" s="33"/>
      <c r="DS55" s="33"/>
      <c r="DT55" s="33"/>
      <c r="DU55" s="33"/>
      <c r="DV55" s="33"/>
      <c r="DW55" s="33"/>
      <c r="DX55" s="33"/>
      <c r="DY55" s="33"/>
      <c r="DZ55" s="33"/>
      <c r="EA55" s="33"/>
      <c r="EB55" s="33"/>
      <c r="EC55" s="33"/>
      <c r="ED55" s="33"/>
      <c r="EE55" s="33"/>
      <c r="EF55" s="33"/>
      <c r="EG55" s="33"/>
      <c r="EH55" s="33"/>
      <c r="EI55" s="33"/>
      <c r="EJ55" s="33"/>
      <c r="EK55" s="33"/>
      <c r="EL55" s="33"/>
      <c r="EM55" s="33"/>
      <c r="EN55" s="33"/>
      <c r="EO55" s="33"/>
      <c r="EP55" s="33"/>
      <c r="EQ55" s="33"/>
      <c r="ER55" s="33"/>
      <c r="ES55" s="33"/>
      <c r="ET55" s="33"/>
      <c r="EU55" s="33"/>
      <c r="EV55" s="33"/>
      <c r="EW55" s="33"/>
      <c r="EX55" s="33"/>
      <c r="EY55" s="33"/>
      <c r="EZ55" s="33"/>
      <c r="FA55" s="33"/>
      <c r="FB55" s="33"/>
      <c r="FC55" s="33"/>
      <c r="FD55" s="33"/>
      <c r="FE55" s="33"/>
      <c r="FF55" s="33"/>
      <c r="FG55" s="33"/>
      <c r="FH55" s="33"/>
      <c r="FI55" s="33"/>
      <c r="FJ55" s="33"/>
      <c r="FK55" s="33"/>
      <c r="FL55" s="33"/>
      <c r="FM55" s="33"/>
      <c r="FN55" s="33"/>
      <c r="FO55" s="33"/>
      <c r="FP55" s="33"/>
      <c r="FQ55" s="33"/>
      <c r="FR55" s="33"/>
      <c r="FS55" s="33"/>
      <c r="FT55" s="33"/>
      <c r="FU55" s="33"/>
      <c r="FV55" s="33"/>
    </row>
    <row r="56" spans="1:178" s="16" customFormat="1" ht="15.5" thickTop="1" thickBot="1" x14ac:dyDescent="0.4">
      <c r="A56" s="28"/>
      <c r="B56" s="126">
        <f t="shared" ref="B56:R56" si="72">B49-SUM(B50:B55)</f>
        <v>0</v>
      </c>
      <c r="C56" s="126">
        <f t="shared" si="72"/>
        <v>0</v>
      </c>
      <c r="D56" s="126">
        <f t="shared" si="72"/>
        <v>0</v>
      </c>
      <c r="E56" s="126">
        <f t="shared" si="72"/>
        <v>0</v>
      </c>
      <c r="F56" s="126">
        <f t="shared" si="72"/>
        <v>0</v>
      </c>
      <c r="G56" s="126">
        <f t="shared" si="72"/>
        <v>0</v>
      </c>
      <c r="H56" s="126">
        <f t="shared" si="72"/>
        <v>0</v>
      </c>
      <c r="I56" s="126">
        <f t="shared" si="72"/>
        <v>0</v>
      </c>
      <c r="J56" s="126">
        <f t="shared" si="72"/>
        <v>0</v>
      </c>
      <c r="K56" s="126">
        <f t="shared" si="72"/>
        <v>0</v>
      </c>
      <c r="L56" s="126">
        <f t="shared" si="72"/>
        <v>0</v>
      </c>
      <c r="M56" s="126">
        <f t="shared" si="72"/>
        <v>0</v>
      </c>
      <c r="N56" s="126">
        <f t="shared" si="72"/>
        <v>0</v>
      </c>
      <c r="O56" s="127">
        <f t="shared" si="72"/>
        <v>0</v>
      </c>
      <c r="P56" s="127">
        <f t="shared" si="72"/>
        <v>0</v>
      </c>
      <c r="Q56" s="127">
        <f t="shared" si="72"/>
        <v>0</v>
      </c>
      <c r="R56" s="127">
        <f t="shared" si="72"/>
        <v>0</v>
      </c>
      <c r="S56" s="127">
        <f>S49-SUM(S50:S55)</f>
        <v>0</v>
      </c>
      <c r="T56" s="127">
        <f t="shared" ref="T56:AJ56" si="73">T49-SUM(T50:T55)</f>
        <v>0</v>
      </c>
      <c r="U56" s="127">
        <f t="shared" si="73"/>
        <v>0</v>
      </c>
      <c r="V56" s="127">
        <f t="shared" si="73"/>
        <v>0</v>
      </c>
      <c r="W56" s="127">
        <f t="shared" si="73"/>
        <v>0</v>
      </c>
      <c r="X56" s="127">
        <f t="shared" si="73"/>
        <v>0</v>
      </c>
      <c r="Y56" s="127">
        <f t="shared" si="73"/>
        <v>0</v>
      </c>
      <c r="Z56" s="128">
        <f t="shared" si="73"/>
        <v>0</v>
      </c>
      <c r="AA56" s="127">
        <f t="shared" si="73"/>
        <v>0</v>
      </c>
      <c r="AB56" s="127">
        <f t="shared" si="73"/>
        <v>0</v>
      </c>
      <c r="AC56" s="128">
        <f t="shared" si="73"/>
        <v>0</v>
      </c>
      <c r="AD56" s="127">
        <f t="shared" si="73"/>
        <v>0</v>
      </c>
      <c r="AE56" s="127">
        <f t="shared" si="73"/>
        <v>0</v>
      </c>
      <c r="AF56" s="127">
        <f t="shared" si="73"/>
        <v>0</v>
      </c>
      <c r="AG56" s="127">
        <f t="shared" si="73"/>
        <v>0</v>
      </c>
      <c r="AH56" s="127">
        <f t="shared" si="73"/>
        <v>0</v>
      </c>
      <c r="AI56" s="127">
        <f t="shared" si="73"/>
        <v>0</v>
      </c>
      <c r="AJ56" s="127">
        <f t="shared" si="73"/>
        <v>0</v>
      </c>
      <c r="AK56" s="127">
        <f>AK49-SUM(AK50:AK55)</f>
        <v>0</v>
      </c>
      <c r="AL56" s="128">
        <f t="shared" ref="AL56:AV56" si="74">AL49-SUM(AL50:AL55)</f>
        <v>0</v>
      </c>
      <c r="AM56" s="127">
        <f t="shared" si="74"/>
        <v>0</v>
      </c>
      <c r="AN56" s="127">
        <f t="shared" si="74"/>
        <v>0</v>
      </c>
      <c r="AO56" s="128">
        <f t="shared" si="74"/>
        <v>0</v>
      </c>
      <c r="AP56" s="127">
        <f>AP49-SUM(AP50:AP55)</f>
        <v>0</v>
      </c>
      <c r="AQ56" s="127">
        <f t="shared" si="74"/>
        <v>0</v>
      </c>
      <c r="AR56" s="127">
        <f t="shared" si="74"/>
        <v>0</v>
      </c>
      <c r="AS56" s="127">
        <f t="shared" si="74"/>
        <v>0</v>
      </c>
      <c r="AT56" s="127">
        <f t="shared" si="74"/>
        <v>0</v>
      </c>
      <c r="AU56" s="127">
        <f t="shared" si="74"/>
        <v>0</v>
      </c>
      <c r="AV56" s="127">
        <f t="shared" si="74"/>
        <v>0</v>
      </c>
      <c r="AW56" s="127">
        <f>AW49-SUM(AW50:AW55)</f>
        <v>0</v>
      </c>
      <c r="AX56" s="127">
        <f t="shared" ref="AX56:BA56" si="75">AX49-SUM(AX50:AX55)</f>
        <v>0</v>
      </c>
      <c r="AY56" s="130">
        <f t="shared" si="75"/>
        <v>0</v>
      </c>
      <c r="AZ56" s="127">
        <f t="shared" si="75"/>
        <v>0</v>
      </c>
      <c r="BA56" s="127">
        <f t="shared" si="75"/>
        <v>0</v>
      </c>
      <c r="BB56" s="130">
        <f>BB49-SUM(BB50:BB55)</f>
        <v>0</v>
      </c>
      <c r="BC56" s="127">
        <f t="shared" ref="BC56:BH56" si="76">BC49-SUM(BC50:BC55)</f>
        <v>0</v>
      </c>
      <c r="BD56" s="127">
        <f t="shared" si="76"/>
        <v>0</v>
      </c>
      <c r="BE56" s="127">
        <f t="shared" si="76"/>
        <v>0</v>
      </c>
      <c r="BF56" s="127">
        <f t="shared" si="76"/>
        <v>0</v>
      </c>
      <c r="BG56" s="127">
        <f t="shared" si="76"/>
        <v>0</v>
      </c>
      <c r="BH56" s="127">
        <f t="shared" si="76"/>
        <v>0</v>
      </c>
      <c r="BI56" s="127">
        <f>BI49-SUM(BI50:BI55)</f>
        <v>0</v>
      </c>
      <c r="BJ56" s="129">
        <f t="shared" ref="BJ56:BM56" si="77">BJ49-SUM(BJ50:BJ55)</f>
        <v>0</v>
      </c>
      <c r="BK56" s="130">
        <f t="shared" si="77"/>
        <v>0</v>
      </c>
      <c r="BL56" s="127">
        <f t="shared" si="77"/>
        <v>0</v>
      </c>
      <c r="BM56" s="131">
        <f t="shared" si="77"/>
        <v>0</v>
      </c>
      <c r="BN56" s="130">
        <f>BN49-SUM(BN50:BN55)</f>
        <v>0</v>
      </c>
      <c r="BO56" s="127">
        <f t="shared" ref="BO56:BT56" si="78">BO49-SUM(BO50:BO55)</f>
        <v>0</v>
      </c>
      <c r="BP56" s="127">
        <f t="shared" si="78"/>
        <v>0</v>
      </c>
      <c r="BQ56" s="127">
        <f t="shared" si="78"/>
        <v>0</v>
      </c>
      <c r="BR56" s="127">
        <f t="shared" si="78"/>
        <v>0</v>
      </c>
      <c r="BS56" s="127">
        <f t="shared" si="78"/>
        <v>0</v>
      </c>
      <c r="BT56" s="127">
        <f t="shared" si="78"/>
        <v>0</v>
      </c>
      <c r="BU56" s="127">
        <f>BU49-SUM(BU50:BU55)</f>
        <v>0</v>
      </c>
      <c r="BV56" s="127">
        <f t="shared" ref="BV56:BY56" si="79">BV49-SUM(BV50:BV55)</f>
        <v>0</v>
      </c>
      <c r="BW56" s="127">
        <f t="shared" si="79"/>
        <v>0</v>
      </c>
      <c r="BX56" s="127">
        <f t="shared" si="79"/>
        <v>0</v>
      </c>
      <c r="BY56" s="127">
        <f t="shared" si="79"/>
        <v>0</v>
      </c>
      <c r="BZ56" s="32"/>
      <c r="CA56" s="32"/>
      <c r="CB56" s="105" t="s">
        <v>18</v>
      </c>
      <c r="CC56" s="242">
        <f>CC55-BZ49</f>
        <v>0</v>
      </c>
      <c r="CD56" s="33"/>
      <c r="CE56" s="33"/>
      <c r="CF56" s="33"/>
      <c r="CG56" s="29">
        <f>CG49-SUM(CG50:CG55)</f>
        <v>0</v>
      </c>
      <c r="CH56" s="33"/>
      <c r="CI56" s="33"/>
      <c r="CJ56" s="33"/>
      <c r="CK56" s="33"/>
      <c r="CL56" s="33"/>
      <c r="CM56" s="33"/>
      <c r="CN56" s="33"/>
      <c r="CO56" s="33"/>
      <c r="CP56" s="33"/>
      <c r="CQ56" s="33"/>
      <c r="CR56" s="33"/>
      <c r="CS56" s="33"/>
      <c r="CT56" s="33"/>
      <c r="CU56" s="33"/>
      <c r="CV56" s="33"/>
      <c r="CW56" s="33"/>
      <c r="CX56" s="33"/>
      <c r="CY56" s="33"/>
      <c r="CZ56" s="33"/>
      <c r="DA56" s="33"/>
      <c r="DB56" s="33"/>
      <c r="DC56" s="33"/>
      <c r="DD56" s="33"/>
      <c r="DE56" s="33"/>
      <c r="DF56" s="33"/>
      <c r="DG56" s="33"/>
      <c r="DH56" s="33"/>
      <c r="DI56" s="33"/>
      <c r="DJ56" s="33"/>
      <c r="DK56" s="33"/>
      <c r="DL56" s="33"/>
      <c r="DM56" s="33"/>
      <c r="DN56" s="33"/>
      <c r="DO56" s="33"/>
      <c r="DP56" s="33"/>
      <c r="DQ56" s="33"/>
      <c r="DR56" s="33"/>
      <c r="DS56" s="33"/>
      <c r="DT56" s="33"/>
      <c r="DU56" s="33"/>
      <c r="DV56" s="33"/>
      <c r="DW56" s="33"/>
      <c r="DX56" s="33"/>
      <c r="DY56" s="33"/>
      <c r="DZ56" s="33"/>
      <c r="EA56" s="33"/>
      <c r="EB56" s="33"/>
      <c r="EC56" s="33"/>
      <c r="ED56" s="33"/>
      <c r="EE56" s="33"/>
      <c r="EF56" s="33"/>
      <c r="EG56" s="33"/>
      <c r="EH56" s="33"/>
      <c r="EI56" s="33"/>
      <c r="EJ56" s="33"/>
      <c r="EK56" s="33"/>
      <c r="EL56" s="33"/>
      <c r="EM56" s="33"/>
      <c r="EN56" s="33"/>
      <c r="EO56" s="33"/>
      <c r="EP56" s="33"/>
      <c r="EQ56" s="33"/>
      <c r="ER56" s="33"/>
      <c r="ES56" s="33"/>
      <c r="ET56" s="33"/>
      <c r="EU56" s="33"/>
      <c r="EV56" s="33"/>
      <c r="EW56" s="33"/>
      <c r="EX56" s="33"/>
      <c r="EY56" s="33"/>
      <c r="EZ56" s="33"/>
      <c r="FA56" s="33"/>
      <c r="FB56" s="33"/>
      <c r="FC56" s="33"/>
      <c r="FD56" s="33"/>
      <c r="FE56" s="33"/>
      <c r="FF56" s="33"/>
      <c r="FG56" s="33"/>
      <c r="FH56" s="33"/>
      <c r="FI56" s="33"/>
      <c r="FJ56" s="33"/>
      <c r="FK56" s="33"/>
      <c r="FL56" s="33"/>
      <c r="FM56" s="33"/>
      <c r="FN56" s="33"/>
      <c r="FO56" s="33"/>
      <c r="FP56" s="33"/>
      <c r="FQ56" s="33"/>
      <c r="FR56" s="33"/>
      <c r="FS56" s="33"/>
      <c r="FT56" s="33"/>
      <c r="FU56" s="33"/>
      <c r="FV56" s="33"/>
    </row>
    <row r="57" spans="1:178" x14ac:dyDescent="0.35">
      <c r="A57" s="11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Z57" s="12"/>
      <c r="AA57" s="49"/>
      <c r="AB57" s="61"/>
      <c r="AC57" s="61"/>
      <c r="AD57" s="61"/>
      <c r="AE57" s="61"/>
      <c r="AF57" s="61"/>
      <c r="AG57" s="62"/>
      <c r="AH57" s="62"/>
      <c r="AI57" s="63"/>
      <c r="AJ57" s="62"/>
      <c r="AL57" s="62"/>
      <c r="AM57" s="61"/>
      <c r="AN57" s="62"/>
      <c r="AO57" s="62"/>
      <c r="AP57" s="61"/>
      <c r="AQ57" s="61"/>
      <c r="AR57" s="61"/>
      <c r="AS57" s="62"/>
      <c r="AT57" s="62"/>
      <c r="AU57" s="63"/>
      <c r="AV57" s="62"/>
      <c r="AW57" s="62"/>
      <c r="AX57" s="62"/>
      <c r="AY57" s="244" t="s">
        <v>87</v>
      </c>
      <c r="AZ57" s="62"/>
      <c r="BA57" s="62"/>
      <c r="BB57" s="61"/>
      <c r="BC57" s="61"/>
      <c r="BD57" s="61"/>
      <c r="BE57" s="62"/>
      <c r="BF57" s="62"/>
      <c r="BG57" s="63"/>
      <c r="BH57" s="62"/>
      <c r="BI57" s="62"/>
      <c r="BJ57" s="243"/>
      <c r="BK57" s="61"/>
      <c r="BL57" s="62"/>
      <c r="BM57" s="98"/>
      <c r="BN57" s="61"/>
      <c r="BO57" s="61"/>
      <c r="BP57" s="61"/>
      <c r="BQ57" s="62"/>
      <c r="BR57" s="62"/>
      <c r="BS57" s="63"/>
      <c r="BT57" s="62"/>
      <c r="BU57" s="62"/>
      <c r="BV57" s="62"/>
      <c r="BW57" s="61"/>
      <c r="BX57" s="62"/>
      <c r="BY57" s="62"/>
      <c r="BZ57" s="13"/>
      <c r="CA57" s="13"/>
      <c r="CB57" s="12"/>
      <c r="CC57" s="12"/>
      <c r="CD57" s="12"/>
      <c r="CE57" s="12"/>
      <c r="CF57" s="12"/>
      <c r="CG57" s="62"/>
      <c r="CH57" s="12"/>
      <c r="CI57" s="12"/>
      <c r="CJ57" s="12"/>
      <c r="CK57" s="12"/>
      <c r="CL57" s="12"/>
      <c r="CM57" s="12"/>
      <c r="CN57" s="12"/>
      <c r="CO57" s="12"/>
      <c r="CP57" s="12"/>
      <c r="CQ57" s="12"/>
      <c r="CR57" s="12"/>
      <c r="CS57" s="12"/>
      <c r="CT57" s="12"/>
      <c r="CU57" s="12"/>
      <c r="CV57" s="12"/>
      <c r="CW57" s="12"/>
      <c r="CX57" s="12"/>
      <c r="CY57" s="12"/>
      <c r="CZ57" s="12"/>
      <c r="DA57" s="12"/>
      <c r="DB57" s="12"/>
      <c r="DC57" s="12"/>
      <c r="DD57" s="12"/>
      <c r="DE57" s="12"/>
      <c r="DF57" s="12"/>
      <c r="DG57" s="12"/>
      <c r="DH57" s="12"/>
      <c r="DI57" s="12"/>
      <c r="DJ57" s="12"/>
      <c r="DK57" s="12"/>
      <c r="DL57" s="12"/>
      <c r="DM57" s="12"/>
      <c r="DN57" s="12"/>
      <c r="DO57" s="12"/>
      <c r="DP57" s="12"/>
      <c r="DQ57" s="12"/>
      <c r="DR57" s="12"/>
      <c r="DS57" s="12"/>
      <c r="DT57" s="12"/>
      <c r="DU57" s="12"/>
      <c r="DV57" s="12"/>
      <c r="DW57" s="12"/>
      <c r="DX57" s="12"/>
      <c r="DY57" s="12"/>
      <c r="DZ57" s="12"/>
      <c r="EA57" s="12"/>
      <c r="EB57" s="12"/>
      <c r="EC57" s="12"/>
      <c r="ED57" s="12"/>
      <c r="EE57" s="12"/>
      <c r="EF57" s="12"/>
      <c r="EG57" s="12"/>
      <c r="EH57" s="12"/>
      <c r="EI57" s="12"/>
      <c r="EJ57" s="12"/>
      <c r="EK57" s="12"/>
      <c r="EL57" s="12"/>
      <c r="EM57" s="12"/>
      <c r="EN57" s="12"/>
      <c r="EO57" s="12"/>
      <c r="EP57" s="12"/>
      <c r="EQ57" s="12"/>
      <c r="ER57" s="12"/>
      <c r="ES57" s="12"/>
      <c r="ET57" s="12"/>
      <c r="EU57" s="12"/>
      <c r="EV57" s="12"/>
      <c r="EW57" s="12"/>
      <c r="EX57" s="12"/>
      <c r="EY57" s="12"/>
      <c r="EZ57" s="12"/>
      <c r="FA57" s="12"/>
      <c r="FB57" s="12"/>
      <c r="FC57" s="12"/>
      <c r="FD57" s="12"/>
      <c r="FE57" s="12"/>
      <c r="FF57" s="12"/>
      <c r="FG57" s="12"/>
      <c r="FH57" s="12"/>
      <c r="FI57" s="12"/>
      <c r="FJ57" s="12"/>
      <c r="FK57" s="12"/>
      <c r="FL57" s="12"/>
      <c r="FM57" s="12"/>
      <c r="FN57" s="12"/>
      <c r="FO57" s="12"/>
      <c r="FP57" s="12"/>
      <c r="FQ57" s="12"/>
      <c r="FR57" s="12"/>
      <c r="FS57" s="12"/>
      <c r="FT57" s="12"/>
      <c r="FU57" s="12"/>
      <c r="FV57" s="12"/>
    </row>
    <row r="58" spans="1:178" x14ac:dyDescent="0.35">
      <c r="A58" s="14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49"/>
      <c r="AB58" s="48"/>
      <c r="AC58" s="48"/>
      <c r="AD58" s="49"/>
      <c r="AE58" s="49"/>
      <c r="AF58" s="48"/>
      <c r="AG58" s="48"/>
      <c r="AH58" s="48"/>
      <c r="AI58" s="49"/>
      <c r="AJ58" s="48"/>
      <c r="AK58" s="48"/>
      <c r="AL58" s="48"/>
      <c r="AM58" s="49"/>
      <c r="AN58" s="48"/>
      <c r="AO58" s="48"/>
      <c r="AP58" s="48"/>
      <c r="AQ58" s="49"/>
      <c r="AR58" s="48"/>
      <c r="AS58" s="48"/>
      <c r="AT58" s="48"/>
      <c r="AU58" s="49"/>
      <c r="AV58" s="48"/>
      <c r="AW58" s="48"/>
      <c r="AX58" s="48"/>
      <c r="AY58" s="49"/>
      <c r="AZ58" s="48"/>
      <c r="BA58" s="48"/>
      <c r="BB58" s="48"/>
      <c r="BC58" s="49"/>
      <c r="BD58" s="48"/>
      <c r="BE58" s="48"/>
      <c r="BF58" s="48"/>
      <c r="BG58" s="49"/>
      <c r="BH58" s="48"/>
      <c r="BI58" s="48"/>
      <c r="BJ58" s="169"/>
      <c r="BK58" s="49"/>
      <c r="BL58" s="48"/>
      <c r="BM58" s="84"/>
      <c r="BN58" s="48"/>
      <c r="BO58" s="49"/>
      <c r="BP58" s="48"/>
      <c r="BQ58" s="48"/>
      <c r="BR58" s="48"/>
      <c r="BS58" s="49"/>
      <c r="BT58" s="48"/>
      <c r="BU58" s="48"/>
      <c r="BV58" s="48"/>
      <c r="BW58" s="49"/>
      <c r="BX58" s="48"/>
      <c r="BY58" s="48"/>
      <c r="BZ58" s="13"/>
      <c r="CA58" s="13"/>
      <c r="CB58" s="12"/>
      <c r="CC58" s="12"/>
      <c r="CD58" s="12"/>
      <c r="CE58" s="12"/>
      <c r="CF58" s="12"/>
      <c r="CG58" s="48"/>
      <c r="CH58" s="12"/>
      <c r="CI58" s="12"/>
      <c r="CJ58" s="12"/>
      <c r="CK58" s="12"/>
      <c r="CL58" s="12"/>
      <c r="CM58" s="12"/>
      <c r="CN58" s="12"/>
      <c r="CO58" s="12"/>
      <c r="CP58" s="12"/>
      <c r="CQ58" s="12"/>
      <c r="CR58" s="12"/>
      <c r="CS58" s="12"/>
      <c r="CT58" s="12"/>
      <c r="CU58" s="12"/>
      <c r="CV58" s="12"/>
      <c r="CW58" s="12"/>
      <c r="CX58" s="12"/>
      <c r="CY58" s="12"/>
      <c r="CZ58" s="12"/>
      <c r="DA58" s="12"/>
      <c r="DB58" s="12"/>
      <c r="DC58" s="12"/>
      <c r="DD58" s="12"/>
      <c r="DE58" s="12"/>
      <c r="DF58" s="12"/>
      <c r="DG58" s="12"/>
      <c r="DH58" s="12"/>
      <c r="DI58" s="12"/>
      <c r="DJ58" s="12"/>
      <c r="DK58" s="12"/>
      <c r="DL58" s="12"/>
      <c r="DM58" s="12"/>
      <c r="DN58" s="12"/>
      <c r="DO58" s="12"/>
      <c r="DP58" s="12"/>
      <c r="DQ58" s="12"/>
      <c r="DR58" s="12"/>
      <c r="DS58" s="12"/>
      <c r="DT58" s="12"/>
      <c r="DU58" s="12"/>
      <c r="DV58" s="12"/>
      <c r="DW58" s="12"/>
      <c r="DX58" s="12"/>
      <c r="DY58" s="12"/>
      <c r="DZ58" s="12"/>
      <c r="EA58" s="12"/>
      <c r="EB58" s="12"/>
      <c r="EC58" s="12"/>
      <c r="ED58" s="12"/>
      <c r="EE58" s="12"/>
      <c r="EF58" s="12"/>
      <c r="EG58" s="12"/>
      <c r="EH58" s="12"/>
      <c r="EI58" s="12"/>
      <c r="EJ58" s="12"/>
      <c r="EK58" s="12"/>
      <c r="EL58" s="12"/>
      <c r="EM58" s="12"/>
      <c r="EN58" s="12"/>
      <c r="EO58" s="12"/>
      <c r="EP58" s="12"/>
      <c r="EQ58" s="12"/>
      <c r="ER58" s="12"/>
      <c r="ES58" s="12"/>
      <c r="ET58" s="12"/>
      <c r="EU58" s="12"/>
      <c r="EV58" s="12"/>
      <c r="EW58" s="12"/>
      <c r="EX58" s="12"/>
      <c r="EY58" s="12"/>
      <c r="EZ58" s="12"/>
      <c r="FA58" s="12"/>
      <c r="FB58" s="12"/>
      <c r="FC58" s="12"/>
      <c r="FD58" s="12"/>
      <c r="FE58" s="12"/>
      <c r="FF58" s="12"/>
      <c r="FG58" s="12"/>
      <c r="FH58" s="12"/>
      <c r="FI58" s="12"/>
      <c r="FJ58" s="12"/>
      <c r="FK58" s="12"/>
      <c r="FL58" s="12"/>
      <c r="FM58" s="12"/>
      <c r="FN58" s="12"/>
      <c r="FO58" s="12"/>
      <c r="FP58" s="12"/>
      <c r="FQ58" s="12"/>
      <c r="FR58" s="12"/>
      <c r="FS58" s="12"/>
      <c r="FT58" s="12"/>
      <c r="FU58" s="12"/>
      <c r="FV58" s="12"/>
    </row>
    <row r="59" spans="1:178" x14ac:dyDescent="0.35">
      <c r="A59" s="14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49"/>
      <c r="AB59" s="48"/>
      <c r="AC59" s="48"/>
      <c r="AD59" s="49"/>
      <c r="AE59" s="49"/>
      <c r="AF59" s="48"/>
      <c r="AG59" s="48"/>
      <c r="AH59" s="48"/>
      <c r="AI59" s="49"/>
      <c r="AJ59" s="48"/>
      <c r="AK59" s="48"/>
      <c r="AL59" s="48"/>
      <c r="AM59" s="49"/>
      <c r="AN59" s="48"/>
      <c r="AO59" s="48"/>
      <c r="AP59" s="48"/>
      <c r="AQ59" s="49"/>
      <c r="AR59" s="48"/>
      <c r="AS59" s="48"/>
      <c r="AT59" s="48"/>
      <c r="AU59" s="49"/>
      <c r="AV59" s="48"/>
      <c r="AW59" s="48"/>
      <c r="AX59" s="48"/>
      <c r="AY59" s="49"/>
      <c r="AZ59" s="48"/>
      <c r="BA59" s="48"/>
      <c r="BB59" s="48"/>
      <c r="BC59" s="49"/>
      <c r="BD59" s="48"/>
      <c r="BE59" s="48"/>
      <c r="BF59" s="48"/>
      <c r="BG59" s="49"/>
      <c r="BH59" s="48"/>
      <c r="BI59" s="48"/>
      <c r="BJ59" s="169"/>
      <c r="BK59" s="49"/>
      <c r="BL59" s="48"/>
      <c r="BM59" s="84"/>
      <c r="BN59" s="48"/>
      <c r="BO59" s="49"/>
      <c r="BP59" s="48"/>
      <c r="BQ59" s="48"/>
      <c r="BR59" s="48"/>
      <c r="BS59" s="49"/>
      <c r="BT59" s="48"/>
      <c r="BU59" s="48"/>
      <c r="BV59" s="48"/>
      <c r="BW59" s="49"/>
      <c r="BX59" s="48"/>
      <c r="BY59" s="48"/>
      <c r="BZ59" s="13"/>
      <c r="CA59" s="13"/>
      <c r="CB59" s="12"/>
      <c r="CC59" s="12"/>
      <c r="CD59" s="12"/>
      <c r="CE59" s="12"/>
      <c r="CF59" s="12"/>
      <c r="CG59" s="48"/>
      <c r="CH59" s="12"/>
      <c r="CI59" s="12"/>
      <c r="CJ59" s="12"/>
      <c r="CK59" s="12"/>
      <c r="CL59" s="12"/>
      <c r="CM59" s="12"/>
      <c r="CN59" s="12"/>
      <c r="CO59" s="12"/>
      <c r="CP59" s="12"/>
      <c r="CQ59" s="12"/>
      <c r="CR59" s="12"/>
      <c r="CS59" s="12"/>
      <c r="CT59" s="12"/>
      <c r="CU59" s="12"/>
      <c r="CV59" s="12"/>
      <c r="CW59" s="12"/>
      <c r="CX59" s="12"/>
      <c r="CY59" s="12"/>
      <c r="CZ59" s="12"/>
      <c r="DA59" s="12"/>
      <c r="DB59" s="12"/>
      <c r="DC59" s="12"/>
      <c r="DD59" s="12"/>
      <c r="DE59" s="12"/>
      <c r="DF59" s="12"/>
      <c r="DG59" s="12"/>
      <c r="DH59" s="12"/>
      <c r="DI59" s="12"/>
      <c r="DJ59" s="12"/>
      <c r="DK59" s="12"/>
      <c r="DL59" s="12"/>
      <c r="DM59" s="12"/>
      <c r="DN59" s="12"/>
      <c r="DO59" s="12"/>
      <c r="DP59" s="12"/>
      <c r="DQ59" s="12"/>
      <c r="DR59" s="12"/>
      <c r="DS59" s="12"/>
      <c r="DT59" s="12"/>
      <c r="DU59" s="12"/>
      <c r="DV59" s="12"/>
      <c r="DW59" s="12"/>
      <c r="DX59" s="12"/>
      <c r="DY59" s="12"/>
      <c r="DZ59" s="12"/>
      <c r="EA59" s="12"/>
      <c r="EB59" s="12"/>
      <c r="EC59" s="12"/>
      <c r="ED59" s="12"/>
      <c r="EE59" s="12"/>
      <c r="EF59" s="12"/>
      <c r="EG59" s="12"/>
      <c r="EH59" s="12"/>
      <c r="EI59" s="12"/>
      <c r="EJ59" s="12"/>
      <c r="EK59" s="12"/>
      <c r="EL59" s="12"/>
      <c r="EM59" s="12"/>
      <c r="EN59" s="12"/>
      <c r="EO59" s="12"/>
      <c r="EP59" s="12"/>
      <c r="EQ59" s="12"/>
      <c r="ER59" s="12"/>
      <c r="ES59" s="12"/>
      <c r="ET59" s="12"/>
      <c r="EU59" s="12"/>
      <c r="EV59" s="12"/>
      <c r="EW59" s="12"/>
      <c r="EX59" s="12"/>
      <c r="EY59" s="12"/>
      <c r="EZ59" s="12"/>
      <c r="FA59" s="12"/>
      <c r="FB59" s="12"/>
      <c r="FC59" s="12"/>
      <c r="FD59" s="12"/>
      <c r="FE59" s="12"/>
      <c r="FF59" s="12"/>
      <c r="FG59" s="12"/>
      <c r="FH59" s="12"/>
      <c r="FI59" s="12"/>
      <c r="FJ59" s="12"/>
      <c r="FK59" s="12"/>
      <c r="FL59" s="12"/>
      <c r="FM59" s="12"/>
      <c r="FN59" s="12"/>
      <c r="FO59" s="12"/>
      <c r="FP59" s="12"/>
      <c r="FQ59" s="12"/>
      <c r="FR59" s="12"/>
      <c r="FS59" s="12"/>
      <c r="FT59" s="12"/>
      <c r="FU59" s="12"/>
      <c r="FV59" s="12"/>
    </row>
    <row r="60" spans="1:178" x14ac:dyDescent="0.35">
      <c r="A60" s="14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W60" s="65"/>
      <c r="X60" s="65"/>
      <c r="Y60" s="65"/>
      <c r="Z60" s="65"/>
      <c r="AA60" s="65"/>
      <c r="AB60" s="65"/>
      <c r="AC60" s="65"/>
      <c r="AD60" s="69"/>
      <c r="AE60" s="69"/>
      <c r="AF60" s="69"/>
      <c r="AG60" s="69"/>
      <c r="AH60" s="12"/>
      <c r="AI60" s="43"/>
      <c r="AJ60" s="12"/>
      <c r="AK60" s="12"/>
      <c r="AL60" s="12"/>
      <c r="AM60" s="43"/>
      <c r="AN60" s="12"/>
      <c r="AO60" s="12"/>
      <c r="AP60" s="12"/>
      <c r="AQ60" s="69"/>
      <c r="AR60" s="69"/>
      <c r="AS60" s="69"/>
      <c r="AT60" s="12"/>
      <c r="AU60" s="43"/>
      <c r="AV60" s="12"/>
      <c r="AW60" s="12"/>
      <c r="AX60" s="12"/>
      <c r="AY60" s="43"/>
      <c r="AZ60" s="12"/>
      <c r="BA60" s="12"/>
      <c r="BB60" s="12"/>
      <c r="BC60" s="69"/>
      <c r="BD60" s="69"/>
      <c r="BE60" s="69"/>
      <c r="BF60" s="12"/>
      <c r="BG60" s="43"/>
      <c r="BH60" s="12"/>
      <c r="BI60" s="12"/>
      <c r="BJ60" s="170"/>
      <c r="BK60" s="43"/>
      <c r="BL60" s="12"/>
      <c r="BM60" s="90"/>
      <c r="BN60" s="12"/>
      <c r="BO60" s="69"/>
      <c r="BP60" s="69"/>
      <c r="BQ60" s="69"/>
      <c r="BR60" s="12"/>
      <c r="BS60" s="43"/>
      <c r="BT60" s="12"/>
      <c r="BU60" s="12"/>
      <c r="BV60" s="12"/>
      <c r="BW60" s="43"/>
      <c r="BX60" s="12"/>
      <c r="BY60" s="12"/>
      <c r="BZ60" s="13"/>
      <c r="CA60" s="13"/>
      <c r="CB60" s="12"/>
      <c r="CC60" s="12"/>
      <c r="CD60" s="12"/>
      <c r="CE60" s="12"/>
      <c r="CF60" s="12"/>
      <c r="CG60" s="12"/>
      <c r="CH60" s="12"/>
      <c r="CI60" s="12"/>
      <c r="CJ60" s="12"/>
      <c r="CK60" s="12"/>
      <c r="CL60" s="12"/>
      <c r="CM60" s="12"/>
      <c r="CN60" s="12"/>
      <c r="CO60" s="12"/>
      <c r="CP60" s="12"/>
      <c r="CQ60" s="12"/>
      <c r="CR60" s="12"/>
      <c r="CS60" s="12"/>
      <c r="CT60" s="12"/>
      <c r="CU60" s="12"/>
      <c r="CV60" s="12"/>
      <c r="CW60" s="12"/>
      <c r="CX60" s="12"/>
      <c r="CY60" s="12"/>
      <c r="CZ60" s="12"/>
      <c r="DA60" s="12"/>
      <c r="DB60" s="12"/>
      <c r="DC60" s="12"/>
      <c r="DD60" s="12"/>
      <c r="DE60" s="12"/>
      <c r="DF60" s="12"/>
      <c r="DG60" s="12"/>
      <c r="DH60" s="12"/>
      <c r="DI60" s="12"/>
      <c r="DJ60" s="12"/>
      <c r="DK60" s="12"/>
      <c r="DL60" s="12"/>
      <c r="DM60" s="12"/>
      <c r="DN60" s="12"/>
      <c r="DO60" s="12"/>
      <c r="DP60" s="12"/>
      <c r="DQ60" s="12"/>
      <c r="DR60" s="12"/>
      <c r="DS60" s="12"/>
      <c r="DT60" s="12"/>
      <c r="DU60" s="12"/>
      <c r="DV60" s="12"/>
      <c r="DW60" s="12"/>
      <c r="DX60" s="12"/>
      <c r="DY60" s="12"/>
      <c r="DZ60" s="12"/>
      <c r="EA60" s="12"/>
      <c r="EB60" s="12"/>
      <c r="EC60" s="12"/>
      <c r="ED60" s="12"/>
      <c r="EE60" s="12"/>
      <c r="EF60" s="12"/>
      <c r="EG60" s="12"/>
      <c r="EH60" s="12"/>
      <c r="EI60" s="12"/>
      <c r="EJ60" s="12"/>
      <c r="EK60" s="12"/>
      <c r="EL60" s="12"/>
      <c r="EM60" s="12"/>
      <c r="EN60" s="12"/>
      <c r="EO60" s="12"/>
      <c r="EP60" s="12"/>
      <c r="EQ60" s="12"/>
      <c r="ER60" s="12"/>
      <c r="ES60" s="12"/>
      <c r="ET60" s="12"/>
      <c r="EU60" s="12"/>
      <c r="EV60" s="12"/>
      <c r="EW60" s="12"/>
      <c r="EX60" s="12"/>
      <c r="EY60" s="12"/>
      <c r="EZ60" s="12"/>
      <c r="FA60" s="12"/>
      <c r="FB60" s="12"/>
      <c r="FC60" s="12"/>
      <c r="FD60" s="12"/>
      <c r="FE60" s="12"/>
      <c r="FF60" s="12"/>
      <c r="FG60" s="12"/>
      <c r="FH60" s="12"/>
      <c r="FI60" s="12"/>
      <c r="FJ60" s="12"/>
      <c r="FK60" s="12"/>
      <c r="FL60" s="12"/>
      <c r="FM60" s="12"/>
      <c r="FN60" s="12"/>
      <c r="FO60" s="12"/>
      <c r="FP60" s="12"/>
      <c r="FQ60" s="12"/>
      <c r="FR60" s="12"/>
      <c r="FS60" s="12"/>
      <c r="FT60" s="12"/>
      <c r="FU60" s="12"/>
      <c r="FV60" s="12"/>
    </row>
    <row r="61" spans="1:178" x14ac:dyDescent="0.35">
      <c r="A61" s="3" t="s">
        <v>45</v>
      </c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20"/>
      <c r="R61" s="12"/>
      <c r="S61" s="12"/>
      <c r="T61" s="12"/>
      <c r="U61" s="12"/>
      <c r="W61" s="66"/>
      <c r="X61" s="66"/>
      <c r="Y61" s="66"/>
      <c r="Z61" s="66"/>
      <c r="AA61" s="66"/>
      <c r="AB61" s="66"/>
      <c r="AC61" s="65"/>
      <c r="AD61" s="69"/>
      <c r="AE61" s="69"/>
      <c r="AF61" s="69"/>
      <c r="AG61" s="69"/>
      <c r="AH61" s="12"/>
      <c r="AI61" s="12"/>
      <c r="AJ61" s="12"/>
      <c r="AK61" s="12"/>
      <c r="AL61" s="12"/>
      <c r="AM61" s="12"/>
      <c r="AN61" s="12"/>
      <c r="AO61" s="12"/>
      <c r="AP61" s="12"/>
      <c r="AQ61" s="69"/>
      <c r="AR61" s="69"/>
      <c r="AS61" s="69"/>
      <c r="AT61" s="12"/>
      <c r="AU61" s="12"/>
      <c r="AV61" s="12"/>
      <c r="AW61" s="12"/>
      <c r="AX61" s="12"/>
      <c r="AY61" s="12"/>
      <c r="AZ61" s="12"/>
      <c r="BA61" s="12"/>
      <c r="BB61" s="12"/>
      <c r="BC61" s="69"/>
      <c r="BD61" s="69"/>
      <c r="BE61" s="69"/>
      <c r="BF61" s="12"/>
      <c r="BG61" s="12"/>
      <c r="BH61" s="12"/>
      <c r="BI61" s="12"/>
      <c r="BJ61" s="170"/>
      <c r="BK61" s="12"/>
      <c r="BL61" s="12"/>
      <c r="BM61" s="90"/>
      <c r="BN61" s="12"/>
      <c r="BO61" s="69"/>
      <c r="BP61" s="69"/>
      <c r="BQ61" s="69"/>
      <c r="BR61" s="12"/>
      <c r="BS61" s="12"/>
      <c r="BT61" s="12"/>
      <c r="BU61" s="12"/>
      <c r="BV61" s="12"/>
      <c r="BW61" s="12"/>
      <c r="BX61" s="12"/>
      <c r="BY61" s="12"/>
      <c r="BZ61" s="13"/>
      <c r="CA61" s="13"/>
      <c r="CB61" s="12"/>
      <c r="CC61" s="12"/>
      <c r="CD61" s="12"/>
      <c r="CE61" s="12"/>
      <c r="CF61" s="12"/>
      <c r="CG61" s="12"/>
      <c r="CH61" s="12"/>
      <c r="CI61" s="12"/>
      <c r="CJ61" s="12"/>
      <c r="CK61" s="12"/>
      <c r="CL61" s="12"/>
      <c r="CM61" s="12"/>
      <c r="CN61" s="12"/>
      <c r="CO61" s="12"/>
      <c r="CP61" s="12"/>
      <c r="CQ61" s="12"/>
      <c r="CR61" s="12"/>
      <c r="CS61" s="12"/>
      <c r="CT61" s="12"/>
      <c r="CU61" s="12"/>
      <c r="CV61" s="12"/>
      <c r="CW61" s="12"/>
      <c r="CX61" s="12"/>
      <c r="CY61" s="12"/>
      <c r="CZ61" s="12"/>
      <c r="DA61" s="12"/>
      <c r="DB61" s="12"/>
      <c r="DC61" s="12"/>
      <c r="DD61" s="12"/>
      <c r="DE61" s="12"/>
      <c r="DF61" s="12"/>
      <c r="DG61" s="12"/>
      <c r="DH61" s="12"/>
      <c r="DI61" s="12"/>
      <c r="DJ61" s="12"/>
      <c r="DK61" s="12"/>
      <c r="DL61" s="12"/>
      <c r="DM61" s="12"/>
      <c r="DN61" s="12"/>
      <c r="DO61" s="12"/>
      <c r="DP61" s="12"/>
      <c r="DQ61" s="12"/>
      <c r="DR61" s="12"/>
      <c r="DS61" s="12"/>
      <c r="DT61" s="12"/>
      <c r="DU61" s="12"/>
      <c r="DV61" s="12"/>
      <c r="DW61" s="12"/>
      <c r="DX61" s="12"/>
      <c r="DY61" s="12"/>
      <c r="DZ61" s="12"/>
      <c r="EA61" s="12"/>
      <c r="EB61" s="12"/>
      <c r="EC61" s="12"/>
      <c r="ED61" s="12"/>
      <c r="EE61" s="12"/>
      <c r="EF61" s="12"/>
      <c r="EG61" s="12"/>
      <c r="EH61" s="12"/>
      <c r="EI61" s="12"/>
      <c r="EJ61" s="12"/>
      <c r="EK61" s="12"/>
      <c r="EL61" s="12"/>
      <c r="EM61" s="12"/>
      <c r="EN61" s="12"/>
      <c r="EO61" s="12"/>
      <c r="EP61" s="12"/>
      <c r="EQ61" s="12"/>
      <c r="ER61" s="12"/>
      <c r="ES61" s="12"/>
      <c r="ET61" s="12"/>
      <c r="EU61" s="12"/>
      <c r="EV61" s="12"/>
      <c r="EW61" s="12"/>
      <c r="EX61" s="12"/>
      <c r="EY61" s="12"/>
      <c r="EZ61" s="12"/>
      <c r="FA61" s="12"/>
      <c r="FB61" s="12"/>
      <c r="FC61" s="12"/>
      <c r="FD61" s="12"/>
      <c r="FE61" s="12"/>
      <c r="FF61" s="12"/>
      <c r="FG61" s="12"/>
      <c r="FH61" s="12"/>
      <c r="FI61" s="12"/>
      <c r="FJ61" s="12"/>
      <c r="FK61" s="12"/>
      <c r="FL61" s="12"/>
      <c r="FM61" s="12"/>
      <c r="FN61" s="12"/>
      <c r="FO61" s="12"/>
      <c r="FP61" s="12"/>
      <c r="FQ61" s="12"/>
      <c r="FR61" s="12"/>
      <c r="FS61" s="12"/>
      <c r="FT61" s="12"/>
      <c r="FU61" s="12"/>
      <c r="FV61" s="12"/>
    </row>
    <row r="62" spans="1:178" ht="5.4" customHeight="1" thickBot="1" x14ac:dyDescent="0.4">
      <c r="A62" s="3"/>
      <c r="AM62" s="92"/>
      <c r="BJ62" s="51"/>
      <c r="BM62" s="85"/>
    </row>
    <row r="63" spans="1:178" s="3" customFormat="1" ht="15" thickBot="1" x14ac:dyDescent="0.4">
      <c r="A63" s="4" t="s">
        <v>2</v>
      </c>
      <c r="B63" s="18">
        <v>43374</v>
      </c>
      <c r="C63" s="18">
        <v>43405</v>
      </c>
      <c r="D63" s="18">
        <v>43435</v>
      </c>
      <c r="E63" s="18">
        <v>43466</v>
      </c>
      <c r="F63" s="18">
        <v>43497</v>
      </c>
      <c r="G63" s="18">
        <v>43525</v>
      </c>
      <c r="H63" s="18">
        <v>43556</v>
      </c>
      <c r="I63" s="18">
        <v>43586</v>
      </c>
      <c r="J63" s="18">
        <v>43617</v>
      </c>
      <c r="K63" s="18">
        <v>43647</v>
      </c>
      <c r="L63" s="18">
        <v>43678</v>
      </c>
      <c r="M63" s="18">
        <v>43709</v>
      </c>
      <c r="N63" s="18">
        <v>43739</v>
      </c>
      <c r="O63" s="18">
        <v>43770</v>
      </c>
      <c r="P63" s="18">
        <v>43800</v>
      </c>
      <c r="Q63" s="18">
        <v>43831</v>
      </c>
      <c r="R63" s="18">
        <v>43862</v>
      </c>
      <c r="S63" s="18">
        <v>43891</v>
      </c>
      <c r="T63" s="18">
        <v>43922</v>
      </c>
      <c r="U63" s="18">
        <v>43952</v>
      </c>
      <c r="V63" s="18">
        <v>43983</v>
      </c>
      <c r="W63" s="18">
        <v>44013</v>
      </c>
      <c r="X63" s="18">
        <v>44044</v>
      </c>
      <c r="Y63" s="18">
        <v>44075</v>
      </c>
      <c r="Z63" s="93">
        <v>44105</v>
      </c>
      <c r="AA63" s="18">
        <v>44136</v>
      </c>
      <c r="AB63" s="18">
        <v>44166</v>
      </c>
      <c r="AC63" s="93">
        <v>44197</v>
      </c>
      <c r="AD63" s="18">
        <v>44228</v>
      </c>
      <c r="AE63" s="18">
        <v>44256</v>
      </c>
      <c r="AF63" s="18">
        <v>44287</v>
      </c>
      <c r="AG63" s="18">
        <v>44317</v>
      </c>
      <c r="AH63" s="18">
        <v>44348</v>
      </c>
      <c r="AI63" s="18">
        <v>44378</v>
      </c>
      <c r="AJ63" s="18">
        <v>44409</v>
      </c>
      <c r="AK63" s="18">
        <v>44440</v>
      </c>
      <c r="AL63" s="93">
        <v>44470</v>
      </c>
      <c r="AM63" s="18">
        <v>44501</v>
      </c>
      <c r="AN63" s="18">
        <v>44531</v>
      </c>
      <c r="AO63" s="93">
        <v>44562</v>
      </c>
      <c r="AP63" s="18">
        <f>EDATE(AO63,1)</f>
        <v>44593</v>
      </c>
      <c r="AQ63" s="180">
        <f t="shared" ref="AQ63" si="80">EDATE(AP63,1)</f>
        <v>44621</v>
      </c>
      <c r="AR63" s="180">
        <f t="shared" ref="AR63" si="81">EDATE(AQ63,1)</f>
        <v>44652</v>
      </c>
      <c r="AS63" s="180">
        <f t="shared" ref="AS63" si="82">EDATE(AR63,1)</f>
        <v>44682</v>
      </c>
      <c r="AT63" s="180">
        <f t="shared" ref="AT63" si="83">EDATE(AS63,1)</f>
        <v>44713</v>
      </c>
      <c r="AU63" s="180">
        <f t="shared" ref="AU63" si="84">EDATE(AT63,1)</f>
        <v>44743</v>
      </c>
      <c r="AV63" s="180">
        <f t="shared" ref="AV63" si="85">EDATE(AU63,1)</f>
        <v>44774</v>
      </c>
      <c r="AW63" s="180">
        <f t="shared" ref="AW63" si="86">EDATE(AV63,1)</f>
        <v>44805</v>
      </c>
      <c r="AX63" s="18">
        <f t="shared" ref="AX63" si="87">EDATE(AW63,1)</f>
        <v>44835</v>
      </c>
      <c r="AY63" s="180">
        <f t="shared" ref="AY63" si="88">EDATE(AX63,1)</f>
        <v>44866</v>
      </c>
      <c r="AZ63" s="180">
        <f t="shared" ref="AZ63" si="89">EDATE(AY63,1)</f>
        <v>44896</v>
      </c>
      <c r="BA63" s="18">
        <f t="shared" ref="BA63" si="90">EDATE(AZ63,1)</f>
        <v>44927</v>
      </c>
      <c r="BB63" s="180">
        <f t="shared" ref="BB63" si="91">EDATE(BA63,1)</f>
        <v>44958</v>
      </c>
      <c r="BC63" s="180">
        <f t="shared" ref="BC63" si="92">EDATE(BB63,1)</f>
        <v>44986</v>
      </c>
      <c r="BD63" s="180">
        <f t="shared" ref="BD63" si="93">EDATE(BC63,1)</f>
        <v>45017</v>
      </c>
      <c r="BE63" s="180">
        <f t="shared" ref="BE63" si="94">EDATE(BD63,1)</f>
        <v>45047</v>
      </c>
      <c r="BF63" s="180">
        <f t="shared" ref="BF63" si="95">EDATE(BE63,1)</f>
        <v>45078</v>
      </c>
      <c r="BG63" s="180">
        <f t="shared" ref="BG63" si="96">EDATE(BF63,1)</f>
        <v>45108</v>
      </c>
      <c r="BH63" s="180">
        <f t="shared" ref="BH63" si="97">EDATE(BG63,1)</f>
        <v>45139</v>
      </c>
      <c r="BI63" s="180">
        <f t="shared" ref="BI63" si="98">EDATE(BH63,1)</f>
        <v>45170</v>
      </c>
      <c r="BJ63" s="181">
        <f t="shared" ref="BJ63" si="99">EDATE(BI63,1)</f>
        <v>45200</v>
      </c>
      <c r="BK63" s="180">
        <f t="shared" ref="BK63" si="100">EDATE(BJ63,1)</f>
        <v>45231</v>
      </c>
      <c r="BL63" s="180">
        <f t="shared" ref="BL63" si="101">EDATE(BK63,1)</f>
        <v>45261</v>
      </c>
      <c r="BM63" s="190">
        <f t="shared" ref="BM63" si="102">EDATE(BL63,1)</f>
        <v>45292</v>
      </c>
      <c r="BN63" s="21">
        <f t="shared" ref="BN63" si="103">EDATE(BM63,1)</f>
        <v>45323</v>
      </c>
      <c r="BO63" s="21">
        <f t="shared" ref="BO63" si="104">EDATE(BN63,1)</f>
        <v>45352</v>
      </c>
      <c r="BP63" s="21">
        <f t="shared" ref="BP63" si="105">EDATE(BO63,1)</f>
        <v>45383</v>
      </c>
      <c r="BQ63" s="21">
        <f t="shared" ref="BQ63" si="106">EDATE(BP63,1)</f>
        <v>45413</v>
      </c>
      <c r="BR63" s="21">
        <f t="shared" ref="BR63" si="107">EDATE(BQ63,1)</f>
        <v>45444</v>
      </c>
      <c r="BS63" s="21">
        <f t="shared" ref="BS63" si="108">EDATE(BR63,1)</f>
        <v>45474</v>
      </c>
      <c r="BT63" s="21">
        <f t="shared" ref="BT63" si="109">EDATE(BS63,1)</f>
        <v>45505</v>
      </c>
      <c r="BU63" s="21">
        <f t="shared" ref="BU63" si="110">EDATE(BT63,1)</f>
        <v>45536</v>
      </c>
      <c r="BV63" s="21">
        <f t="shared" ref="BV63" si="111">EDATE(BU63,1)</f>
        <v>45566</v>
      </c>
      <c r="BW63" s="21">
        <f t="shared" ref="BW63" si="112">EDATE(BV63,1)</f>
        <v>45597</v>
      </c>
      <c r="BX63" s="21">
        <f t="shared" ref="BX63" si="113">EDATE(BW63,1)</f>
        <v>45627</v>
      </c>
      <c r="BY63" s="21">
        <f t="shared" ref="BY63" si="114">EDATE(BX63,1)</f>
        <v>45658</v>
      </c>
      <c r="BZ63" s="5" t="s">
        <v>1</v>
      </c>
      <c r="CA63" s="5"/>
      <c r="CB63" s="5" t="s">
        <v>28</v>
      </c>
      <c r="CC63" s="5"/>
      <c r="CF63" s="107" t="s">
        <v>29</v>
      </c>
      <c r="CG63" s="17" t="s">
        <v>52</v>
      </c>
    </row>
    <row r="64" spans="1:178" s="8" customFormat="1" ht="15" thickBot="1" x14ac:dyDescent="0.4">
      <c r="A64" s="119" t="s">
        <v>9</v>
      </c>
      <c r="B64" s="6"/>
      <c r="C64" s="6"/>
      <c r="D64" s="151">
        <v>472906.7</v>
      </c>
      <c r="E64" s="151">
        <v>121950.46</v>
      </c>
      <c r="F64" s="151">
        <v>306057.09999999998</v>
      </c>
      <c r="G64" s="151">
        <v>3254515.75</v>
      </c>
      <c r="H64" s="151">
        <v>1441686.8700000006</v>
      </c>
      <c r="I64" s="151">
        <v>2646810.4000000004</v>
      </c>
      <c r="J64" s="151">
        <v>3090012.3199999994</v>
      </c>
      <c r="K64" s="151">
        <v>3806682.3899999997</v>
      </c>
      <c r="L64" s="151">
        <v>5667444.0099999998</v>
      </c>
      <c r="M64" s="151">
        <v>4665040.7600000016</v>
      </c>
      <c r="N64" s="151">
        <v>4693766.1500000032</v>
      </c>
      <c r="O64" s="151">
        <v>7981786.3300000001</v>
      </c>
      <c r="P64" s="151">
        <v>14289408.219999997</v>
      </c>
      <c r="Q64" s="151">
        <v>2300282.3399999994</v>
      </c>
      <c r="R64" s="151">
        <v>3266635.3100000005</v>
      </c>
      <c r="S64" s="151">
        <v>4668387.1399999997</v>
      </c>
      <c r="T64" s="151">
        <v>3355052.560000001</v>
      </c>
      <c r="U64" s="151">
        <v>3504036.8800000004</v>
      </c>
      <c r="V64" s="151">
        <v>4570550.08</v>
      </c>
      <c r="W64" s="151">
        <v>4337551.2399999993</v>
      </c>
      <c r="X64" s="151">
        <v>5132057.5999999996</v>
      </c>
      <c r="Y64" s="151">
        <v>6881005.1299999999</v>
      </c>
      <c r="Z64" s="151">
        <v>5075926.8299999991</v>
      </c>
      <c r="AA64" s="151">
        <v>8226323.5899999999</v>
      </c>
      <c r="AB64" s="151">
        <v>17050986.669999998</v>
      </c>
      <c r="AC64" s="151">
        <v>3390691.4000000004</v>
      </c>
      <c r="AD64" s="151">
        <v>3040542.4899999993</v>
      </c>
      <c r="AE64" s="151">
        <v>6776151.4500000002</v>
      </c>
      <c r="AF64" s="151">
        <v>3593096.5983472401</v>
      </c>
      <c r="AG64" s="151">
        <v>3249816.752362628</v>
      </c>
      <c r="AH64" s="151">
        <v>6101138.4180074409</v>
      </c>
      <c r="AI64" s="151">
        <v>5074049.6564757768</v>
      </c>
      <c r="AJ64" s="151">
        <v>6150752.0389186945</v>
      </c>
      <c r="AK64" s="151">
        <v>4538886.177325543</v>
      </c>
      <c r="AL64" s="151">
        <v>5908069.5179605344</v>
      </c>
      <c r="AM64" s="151">
        <v>11097280.277224224</v>
      </c>
      <c r="AN64" s="151">
        <v>21856497.240487527</v>
      </c>
      <c r="AO64" s="151">
        <v>-1206005.0706461675</v>
      </c>
      <c r="AP64" s="151">
        <v>3292003.067914797</v>
      </c>
      <c r="AQ64" s="151">
        <v>3848947.3665742185</v>
      </c>
      <c r="AR64" s="151">
        <v>4452149.213101591</v>
      </c>
      <c r="AS64" s="151">
        <v>3309739.301438381</v>
      </c>
      <c r="AT64" s="151">
        <v>6747915.2307812814</v>
      </c>
      <c r="AU64" s="151">
        <v>3534427.1880222401</v>
      </c>
      <c r="AV64" s="151">
        <v>5677135.2112908112</v>
      </c>
      <c r="AW64" s="151">
        <v>6241030.1127156857</v>
      </c>
      <c r="AX64" s="151">
        <v>4203952.8957806081</v>
      </c>
      <c r="AY64" s="230">
        <v>6030542.0242398335</v>
      </c>
      <c r="AZ64" s="231">
        <v>20772311.523251541</v>
      </c>
      <c r="BA64" s="231">
        <v>2818085.4973094049</v>
      </c>
      <c r="BB64" s="230">
        <v>4550893.0217857901</v>
      </c>
      <c r="BC64" s="231">
        <v>4463219.4054105142</v>
      </c>
      <c r="BD64" s="231">
        <v>3635955.4282210199</v>
      </c>
      <c r="BE64" s="231">
        <v>5940478.5337780621</v>
      </c>
      <c r="BF64" s="231">
        <v>4864955.095925808</v>
      </c>
      <c r="BG64" s="231">
        <v>6175979.8893648321</v>
      </c>
      <c r="BH64" s="231">
        <v>4736088.9036643831</v>
      </c>
      <c r="BI64" s="231">
        <v>4816537.1018028697</v>
      </c>
      <c r="BJ64" s="232">
        <v>5800042.1516872486</v>
      </c>
      <c r="BK64" s="230">
        <v>7424465.2292805407</v>
      </c>
      <c r="BL64" s="231">
        <v>18544299.977723289</v>
      </c>
      <c r="BM64" s="233">
        <v>5364683.7881330587</v>
      </c>
      <c r="BN64" s="230">
        <v>2114172.2507318533</v>
      </c>
      <c r="BO64" s="231">
        <v>2851208.8286842052</v>
      </c>
      <c r="BP64" s="231">
        <v>2590534.9106559851</v>
      </c>
      <c r="BQ64" s="231">
        <v>4634349.1892135777</v>
      </c>
      <c r="BR64" s="231">
        <v>4753820.2949521663</v>
      </c>
      <c r="BS64" s="231">
        <v>4813835.2939869007</v>
      </c>
      <c r="BT64" s="231">
        <v>6394711.8077563429</v>
      </c>
      <c r="BU64" s="231">
        <v>6173811.7597215129</v>
      </c>
      <c r="BV64" s="231">
        <v>6399281.8515761793</v>
      </c>
      <c r="BW64" s="231">
        <v>9358462.1261028554</v>
      </c>
      <c r="BX64" s="231">
        <v>18302737.889553189</v>
      </c>
      <c r="BY64" s="231">
        <v>3015133.6814135341</v>
      </c>
      <c r="BZ64" s="100">
        <f>SUM(B64:BY64)</f>
        <v>419025726.82000965</v>
      </c>
      <c r="CA64" s="32"/>
      <c r="CB64" s="32" t="s">
        <v>83</v>
      </c>
      <c r="CC64" s="32">
        <v>419025726.82000977</v>
      </c>
      <c r="CD64" s="33"/>
      <c r="CE64" s="33"/>
      <c r="CF64" s="264" t="s">
        <v>85</v>
      </c>
      <c r="CG64" s="79">
        <f t="shared" ref="CG64:CG68" si="115">SUM(BN64:BY64)</f>
        <v>71402059.884348303</v>
      </c>
    </row>
    <row r="65" spans="1:155" s="8" customFormat="1" ht="15" thickTop="1" x14ac:dyDescent="0.35">
      <c r="A65" s="120" t="s">
        <v>4</v>
      </c>
      <c r="B65" s="25"/>
      <c r="C65" s="78"/>
      <c r="D65" s="149">
        <v>173182</v>
      </c>
      <c r="E65" s="149">
        <v>0</v>
      </c>
      <c r="F65" s="149">
        <v>120000</v>
      </c>
      <c r="G65" s="149">
        <v>2283620.9400000004</v>
      </c>
      <c r="H65" s="149">
        <v>1173927.0200000003</v>
      </c>
      <c r="I65" s="149">
        <v>1824626.01</v>
      </c>
      <c r="J65" s="149">
        <v>2073546.5699999998</v>
      </c>
      <c r="K65" s="149">
        <v>2562392.2600000002</v>
      </c>
      <c r="L65" s="149">
        <v>3911693.5300000003</v>
      </c>
      <c r="M65" s="149">
        <v>1341245.26</v>
      </c>
      <c r="N65" s="149">
        <v>2745753.689999999</v>
      </c>
      <c r="O65" s="149">
        <v>5113350.63</v>
      </c>
      <c r="P65" s="149">
        <v>5712616.25</v>
      </c>
      <c r="Q65" s="149">
        <v>77543.56000000007</v>
      </c>
      <c r="R65" s="149">
        <v>2293014.0900000003</v>
      </c>
      <c r="S65" s="149">
        <v>3480839.7300000004</v>
      </c>
      <c r="T65" s="149">
        <v>1340803.3000000007</v>
      </c>
      <c r="U65" s="149">
        <v>2046973.2399999998</v>
      </c>
      <c r="V65" s="149">
        <v>2691716.7299999995</v>
      </c>
      <c r="W65" s="149">
        <v>3243279.2899999996</v>
      </c>
      <c r="X65" s="149">
        <v>2855009.42</v>
      </c>
      <c r="Y65" s="149">
        <v>3964333.8900000015</v>
      </c>
      <c r="Z65" s="149">
        <v>1940804.41</v>
      </c>
      <c r="AA65" s="149">
        <v>3643467.9000000004</v>
      </c>
      <c r="AB65" s="149">
        <v>5765877.3299999991</v>
      </c>
      <c r="AC65" s="149">
        <v>1389889.0000000007</v>
      </c>
      <c r="AD65" s="149">
        <v>2455616.4899999993</v>
      </c>
      <c r="AE65" s="149">
        <v>2909880.5700000003</v>
      </c>
      <c r="AF65" s="149">
        <v>1918604.8883472397</v>
      </c>
      <c r="AG65" s="149">
        <v>1987553.0723626285</v>
      </c>
      <c r="AH65" s="149">
        <v>3547044.4480074407</v>
      </c>
      <c r="AI65" s="149">
        <v>1844269.8764757763</v>
      </c>
      <c r="AJ65" s="149">
        <v>3425289.2189186942</v>
      </c>
      <c r="AK65" s="149">
        <v>1989525.0873255432</v>
      </c>
      <c r="AL65" s="149">
        <v>3215637.9079605332</v>
      </c>
      <c r="AM65" s="149">
        <v>2419897.6872242242</v>
      </c>
      <c r="AN65" s="149">
        <v>6569208.8504875274</v>
      </c>
      <c r="AO65" s="149">
        <v>1060967.5193538328</v>
      </c>
      <c r="AP65" s="149">
        <v>2221021.2579147974</v>
      </c>
      <c r="AQ65" s="149">
        <v>2799025.1665742192</v>
      </c>
      <c r="AR65" s="149">
        <v>1466878.8731015907</v>
      </c>
      <c r="AS65" s="149">
        <v>1739768.2514383809</v>
      </c>
      <c r="AT65" s="149">
        <v>2069034.8707812813</v>
      </c>
      <c r="AU65" s="149">
        <v>2253685.35802224</v>
      </c>
      <c r="AV65" s="149">
        <v>3297337.4612908121</v>
      </c>
      <c r="AW65" s="149">
        <v>2112031.1227156851</v>
      </c>
      <c r="AX65" s="149">
        <v>1596026.1257806076</v>
      </c>
      <c r="AY65" s="211">
        <v>1635688.3042398337</v>
      </c>
      <c r="AZ65" s="212">
        <v>3967990.473251536</v>
      </c>
      <c r="BA65" s="212">
        <v>908700.04730940552</v>
      </c>
      <c r="BB65" s="213">
        <v>2692601.8917857902</v>
      </c>
      <c r="BC65" s="212">
        <v>2395398.5554105146</v>
      </c>
      <c r="BD65" s="212">
        <v>1855242.3382210205</v>
      </c>
      <c r="BE65" s="212">
        <v>1596925.3237780619</v>
      </c>
      <c r="BF65" s="212">
        <v>2275226.5659258072</v>
      </c>
      <c r="BG65" s="212">
        <v>3193926.1693648323</v>
      </c>
      <c r="BH65" s="212">
        <v>2259228.5736643835</v>
      </c>
      <c r="BI65" s="212">
        <v>2828882.0118028685</v>
      </c>
      <c r="BJ65" s="214">
        <v>2373231.841687249</v>
      </c>
      <c r="BK65" s="213">
        <v>1838767.2702340416</v>
      </c>
      <c r="BL65" s="212">
        <v>6685307.184425679</v>
      </c>
      <c r="BM65" s="216">
        <v>4852492.9589663921</v>
      </c>
      <c r="BN65" s="234">
        <v>1080934.2324498398</v>
      </c>
      <c r="BO65" s="235">
        <v>1490635.5025704035</v>
      </c>
      <c r="BP65" s="235">
        <v>1342887.1136862137</v>
      </c>
      <c r="BQ65" s="235">
        <v>1926763.0790264625</v>
      </c>
      <c r="BR65" s="235">
        <v>2046672.751600944</v>
      </c>
      <c r="BS65" s="235">
        <v>2080120.0889168992</v>
      </c>
      <c r="BT65" s="235">
        <v>2573477.433383408</v>
      </c>
      <c r="BU65" s="235">
        <v>2209470.0568959625</v>
      </c>
      <c r="BV65" s="235">
        <v>1699309.4697638922</v>
      </c>
      <c r="BW65" s="235">
        <v>1586343.3279427961</v>
      </c>
      <c r="BX65" s="235">
        <v>2929595.1079633026</v>
      </c>
      <c r="BY65" s="235">
        <v>2615286.9647468673</v>
      </c>
      <c r="BZ65" s="32"/>
      <c r="CA65" s="32"/>
      <c r="CB65" s="32" t="s">
        <v>18</v>
      </c>
      <c r="CC65" s="32">
        <f>CC64-BZ64</f>
        <v>0</v>
      </c>
      <c r="CD65" s="33"/>
      <c r="CE65" s="33"/>
      <c r="CF65" s="264"/>
      <c r="CG65" s="75">
        <f t="shared" si="115"/>
        <v>23581495.12894699</v>
      </c>
    </row>
    <row r="66" spans="1:155" s="8" customFormat="1" x14ac:dyDescent="0.35">
      <c r="A66" s="120" t="s">
        <v>5</v>
      </c>
      <c r="B66" s="25"/>
      <c r="C66" s="78"/>
      <c r="D66" s="149">
        <v>0</v>
      </c>
      <c r="E66" s="149">
        <v>0</v>
      </c>
      <c r="F66" s="149">
        <v>118003.54</v>
      </c>
      <c r="G66" s="149">
        <v>325654.18</v>
      </c>
      <c r="H66" s="149">
        <v>324793.89999999997</v>
      </c>
      <c r="I66" s="149">
        <v>435080.67</v>
      </c>
      <c r="J66" s="149">
        <v>864617.95000000007</v>
      </c>
      <c r="K66" s="149">
        <v>823563.38</v>
      </c>
      <c r="L66" s="149">
        <v>1198141.9500000002</v>
      </c>
      <c r="M66" s="149">
        <v>2168634.06</v>
      </c>
      <c r="N66" s="149">
        <v>1457645.93</v>
      </c>
      <c r="O66" s="149">
        <v>2644399.62</v>
      </c>
      <c r="P66" s="149">
        <v>5773379.71</v>
      </c>
      <c r="Q66" s="149">
        <v>1868023.4500000002</v>
      </c>
      <c r="R66" s="149">
        <v>676401.27</v>
      </c>
      <c r="S66" s="149">
        <v>571849.35000000009</v>
      </c>
      <c r="T66" s="149">
        <v>1291658.1400000001</v>
      </c>
      <c r="U66" s="149">
        <v>1204980.8700000001</v>
      </c>
      <c r="V66" s="149">
        <v>1282682.5100000005</v>
      </c>
      <c r="W66" s="149">
        <v>751621.79999999993</v>
      </c>
      <c r="X66" s="149">
        <v>1567131.4100000001</v>
      </c>
      <c r="Y66" s="149">
        <v>1668146.71</v>
      </c>
      <c r="Z66" s="149">
        <v>2452279.94</v>
      </c>
      <c r="AA66" s="149">
        <v>2405967.0900000003</v>
      </c>
      <c r="AB66" s="149">
        <v>9828288.4500000011</v>
      </c>
      <c r="AC66" s="149">
        <v>1602172.68</v>
      </c>
      <c r="AD66" s="149">
        <v>-57990.009999999929</v>
      </c>
      <c r="AE66" s="149">
        <v>3093751.8000000003</v>
      </c>
      <c r="AF66" s="149">
        <v>955307.17</v>
      </c>
      <c r="AG66" s="149">
        <v>916367.04999999993</v>
      </c>
      <c r="AH66" s="149">
        <v>1494979.32</v>
      </c>
      <c r="AI66" s="149">
        <v>3137426.91</v>
      </c>
      <c r="AJ66" s="149">
        <v>1333218.4600000007</v>
      </c>
      <c r="AK66" s="149">
        <v>1763933.4000000004</v>
      </c>
      <c r="AL66" s="149">
        <v>1927184.2300000002</v>
      </c>
      <c r="AM66" s="149">
        <v>7730801.5700000003</v>
      </c>
      <c r="AN66" s="149">
        <v>13670067.5</v>
      </c>
      <c r="AO66" s="149">
        <v>-2916111.5200000005</v>
      </c>
      <c r="AP66" s="149">
        <v>1342999.1600000004</v>
      </c>
      <c r="AQ66" s="149">
        <v>566106.48</v>
      </c>
      <c r="AR66" s="149">
        <v>2331992.4200000004</v>
      </c>
      <c r="AS66" s="149">
        <v>880775.76000000013</v>
      </c>
      <c r="AT66" s="149">
        <v>2933247.5599999996</v>
      </c>
      <c r="AU66" s="149">
        <v>245318.36999999997</v>
      </c>
      <c r="AV66" s="149">
        <v>1031346.94</v>
      </c>
      <c r="AW66" s="149">
        <v>2212706.1199999996</v>
      </c>
      <c r="AX66" s="149">
        <v>1679933.45</v>
      </c>
      <c r="AY66" s="217">
        <v>2957433.5199999996</v>
      </c>
      <c r="AZ66" s="218">
        <v>13299970.069999998</v>
      </c>
      <c r="BA66" s="218">
        <v>1273764.8299999994</v>
      </c>
      <c r="BB66" s="219">
        <v>834468.06000000308</v>
      </c>
      <c r="BC66" s="218">
        <v>1089345.5899999999</v>
      </c>
      <c r="BD66" s="218">
        <v>560428.17000000004</v>
      </c>
      <c r="BE66" s="218">
        <v>2196833.0599999996</v>
      </c>
      <c r="BF66" s="218">
        <v>1072852.7300000002</v>
      </c>
      <c r="BG66" s="218">
        <v>1540782.3599999999</v>
      </c>
      <c r="BH66" s="218">
        <v>1220373.5</v>
      </c>
      <c r="BI66" s="218">
        <v>1503398.4700000002</v>
      </c>
      <c r="BJ66" s="220">
        <v>2556820.79</v>
      </c>
      <c r="BK66" s="219">
        <v>5006136.6895288778</v>
      </c>
      <c r="BL66" s="218">
        <v>10163671.301426165</v>
      </c>
      <c r="BM66" s="222">
        <v>354154.06083333335</v>
      </c>
      <c r="BN66" s="219">
        <v>891761.23328201368</v>
      </c>
      <c r="BO66" s="218">
        <v>1061525.5836071346</v>
      </c>
      <c r="BP66" s="218">
        <v>670925.1033130053</v>
      </c>
      <c r="BQ66" s="218">
        <v>1502056.9793891711</v>
      </c>
      <c r="BR66" s="218">
        <v>888938.98985891836</v>
      </c>
      <c r="BS66" s="218">
        <v>1281224.4137246674</v>
      </c>
      <c r="BT66" s="218">
        <v>1779228.1177136686</v>
      </c>
      <c r="BU66" s="218">
        <v>1901497.5500869215</v>
      </c>
      <c r="BV66" s="218">
        <v>3271303.5707543739</v>
      </c>
      <c r="BW66" s="218">
        <v>6326564.5403377963</v>
      </c>
      <c r="BX66" s="218">
        <v>13686524.798688941</v>
      </c>
      <c r="BY66" s="218">
        <v>277105.60333333333</v>
      </c>
      <c r="BZ66" s="7"/>
      <c r="CA66" s="7"/>
      <c r="CC66" s="33"/>
      <c r="CG66" s="75">
        <f t="shared" si="115"/>
        <v>33538656.484089941</v>
      </c>
    </row>
    <row r="67" spans="1:155" s="8" customFormat="1" x14ac:dyDescent="0.35">
      <c r="A67" s="120" t="s">
        <v>6</v>
      </c>
      <c r="B67" s="25"/>
      <c r="C67" s="78"/>
      <c r="D67" s="149">
        <v>0</v>
      </c>
      <c r="E67" s="149">
        <v>0</v>
      </c>
      <c r="F67" s="149">
        <v>12500</v>
      </c>
      <c r="G67" s="149">
        <v>407849.73</v>
      </c>
      <c r="H67" s="149">
        <v>169743.62999999998</v>
      </c>
      <c r="I67" s="149">
        <v>145713.57999999999</v>
      </c>
      <c r="J67" s="149">
        <v>136424.74</v>
      </c>
      <c r="K67" s="149">
        <v>113487.89</v>
      </c>
      <c r="L67" s="149">
        <v>261842.41999999998</v>
      </c>
      <c r="M67" s="149">
        <v>602635.35</v>
      </c>
      <c r="N67" s="149">
        <v>314522.86999999988</v>
      </c>
      <c r="O67" s="149">
        <v>750260.65999999992</v>
      </c>
      <c r="P67" s="149">
        <v>2774980.98</v>
      </c>
      <c r="Q67" s="149">
        <v>260906.33000000007</v>
      </c>
      <c r="R67" s="149">
        <v>242221.72000000003</v>
      </c>
      <c r="S67" s="149">
        <v>465816.61999999988</v>
      </c>
      <c r="T67" s="149">
        <v>649726.6399999999</v>
      </c>
      <c r="U67" s="149">
        <v>223465.31</v>
      </c>
      <c r="V67" s="149">
        <v>473624.95999999996</v>
      </c>
      <c r="W67" s="149">
        <v>284775.25</v>
      </c>
      <c r="X67" s="149">
        <v>645341.54999999993</v>
      </c>
      <c r="Y67" s="149">
        <v>1244018.73</v>
      </c>
      <c r="Z67" s="149">
        <v>677493.60000000009</v>
      </c>
      <c r="AA67" s="149">
        <v>2169850.5999999996</v>
      </c>
      <c r="AB67" s="149">
        <v>1436003.5299999998</v>
      </c>
      <c r="AC67" s="149">
        <v>392436.28</v>
      </c>
      <c r="AD67" s="149">
        <v>637285.6100000001</v>
      </c>
      <c r="AE67" s="149">
        <v>743003.91</v>
      </c>
      <c r="AF67" s="149">
        <v>511672.93999999994</v>
      </c>
      <c r="AG67" s="149">
        <v>440573.41</v>
      </c>
      <c r="AH67" s="149">
        <v>1029198.44</v>
      </c>
      <c r="AI67" s="149">
        <v>-91569.200000000012</v>
      </c>
      <c r="AJ67" s="149">
        <v>1456158.59</v>
      </c>
      <c r="AK67" s="149">
        <v>845213.95</v>
      </c>
      <c r="AL67" s="149">
        <v>654146.44000000006</v>
      </c>
      <c r="AM67" s="149">
        <v>942358.2200000002</v>
      </c>
      <c r="AN67" s="149">
        <v>1575397.8299999996</v>
      </c>
      <c r="AO67" s="149">
        <v>678363.97000000009</v>
      </c>
      <c r="AP67" s="149">
        <v>-313066.22999999975</v>
      </c>
      <c r="AQ67" s="149">
        <v>478466.84</v>
      </c>
      <c r="AR67" s="149">
        <v>646521.43999999994</v>
      </c>
      <c r="AS67" s="149">
        <v>586153.91</v>
      </c>
      <c r="AT67" s="149">
        <v>1731599.8800000004</v>
      </c>
      <c r="AU67" s="149">
        <v>1002230.9299999999</v>
      </c>
      <c r="AV67" s="149">
        <v>1133214.31</v>
      </c>
      <c r="AW67" s="149">
        <v>1858763.3900000001</v>
      </c>
      <c r="AX67" s="149">
        <v>1063098.32</v>
      </c>
      <c r="AY67" s="217">
        <v>1303951.45</v>
      </c>
      <c r="AZ67" s="218">
        <v>3406959.4800000004</v>
      </c>
      <c r="BA67" s="218">
        <v>541903.12000000011</v>
      </c>
      <c r="BB67" s="219">
        <v>1023823.07</v>
      </c>
      <c r="BC67" s="218">
        <v>923915.26000000013</v>
      </c>
      <c r="BD67" s="218">
        <v>1212127.42</v>
      </c>
      <c r="BE67" s="218">
        <v>1911779.5999999999</v>
      </c>
      <c r="BF67" s="218">
        <v>1487900.6900000002</v>
      </c>
      <c r="BG67" s="218">
        <v>1406950.3299999998</v>
      </c>
      <c r="BH67" s="218">
        <v>1204663.21</v>
      </c>
      <c r="BI67" s="218">
        <v>447642.49</v>
      </c>
      <c r="BJ67" s="220">
        <v>786997.19000000006</v>
      </c>
      <c r="BK67" s="219">
        <v>549561.26951762266</v>
      </c>
      <c r="BL67" s="218">
        <v>1652821.4918714473</v>
      </c>
      <c r="BM67" s="222">
        <v>62036.768333333333</v>
      </c>
      <c r="BN67" s="219">
        <v>86476.785000000003</v>
      </c>
      <c r="BO67" s="218">
        <v>244047.74250666625</v>
      </c>
      <c r="BP67" s="218">
        <v>501722.69365676603</v>
      </c>
      <c r="BQ67" s="218">
        <v>1085876.9641312752</v>
      </c>
      <c r="BR67" s="218">
        <v>1671781.3868256386</v>
      </c>
      <c r="BS67" s="218">
        <v>1332838.624678666</v>
      </c>
      <c r="BT67" s="218">
        <v>1922354.0899925986</v>
      </c>
      <c r="BU67" s="218">
        <v>1958191.9860719633</v>
      </c>
      <c r="BV67" s="218">
        <v>1324016.6443912471</v>
      </c>
      <c r="BW67" s="218">
        <v>1385554.2578222645</v>
      </c>
      <c r="BX67" s="218">
        <v>1626617.982900949</v>
      </c>
      <c r="BY67" s="218">
        <v>16741.113333333335</v>
      </c>
      <c r="BZ67" s="7"/>
      <c r="CA67" s="7"/>
      <c r="CG67" s="75">
        <f t="shared" si="115"/>
        <v>13156220.271311367</v>
      </c>
    </row>
    <row r="68" spans="1:155" s="8" customFormat="1" ht="15" thickBot="1" x14ac:dyDescent="0.4">
      <c r="A68" s="120" t="s">
        <v>7</v>
      </c>
      <c r="B68" s="25"/>
      <c r="C68" s="78"/>
      <c r="D68" s="149">
        <v>299724.7</v>
      </c>
      <c r="E68" s="149">
        <v>121950.46</v>
      </c>
      <c r="F68" s="149">
        <v>55553.560000000005</v>
      </c>
      <c r="G68" s="149">
        <v>237390.90000000002</v>
      </c>
      <c r="H68" s="149">
        <v>-226777.68</v>
      </c>
      <c r="I68" s="149">
        <v>241390.13999999998</v>
      </c>
      <c r="J68" s="149">
        <v>15423.060000000001</v>
      </c>
      <c r="K68" s="149">
        <v>307238.86</v>
      </c>
      <c r="L68" s="149">
        <v>295766.11</v>
      </c>
      <c r="M68" s="149">
        <v>552526.09</v>
      </c>
      <c r="N68" s="149">
        <v>175843.65999999997</v>
      </c>
      <c r="O68" s="149">
        <v>-526224.58000000007</v>
      </c>
      <c r="P68" s="149">
        <v>28431.279999999999</v>
      </c>
      <c r="Q68" s="149">
        <v>93809</v>
      </c>
      <c r="R68" s="149">
        <v>54998.229999999996</v>
      </c>
      <c r="S68" s="149">
        <v>149881.44</v>
      </c>
      <c r="T68" s="149">
        <v>72864.48000000001</v>
      </c>
      <c r="U68" s="149">
        <v>28617.46</v>
      </c>
      <c r="V68" s="149">
        <v>122525.88</v>
      </c>
      <c r="W68" s="149">
        <v>57874.9</v>
      </c>
      <c r="X68" s="149">
        <v>64575.219999999994</v>
      </c>
      <c r="Y68" s="149">
        <v>4505.800000000002</v>
      </c>
      <c r="Z68" s="149">
        <v>5348.88</v>
      </c>
      <c r="AA68" s="149">
        <v>7038</v>
      </c>
      <c r="AB68" s="149">
        <v>20817.36</v>
      </c>
      <c r="AC68" s="149">
        <v>6193.44</v>
      </c>
      <c r="AD68" s="149">
        <v>5630.4</v>
      </c>
      <c r="AE68" s="149">
        <v>29515.170000000002</v>
      </c>
      <c r="AF68" s="149">
        <v>207511.6</v>
      </c>
      <c r="AG68" s="149">
        <v>-94676.78</v>
      </c>
      <c r="AH68" s="149">
        <v>29916.21</v>
      </c>
      <c r="AI68" s="149">
        <v>183922.07</v>
      </c>
      <c r="AJ68" s="149">
        <v>-63914.23000000001</v>
      </c>
      <c r="AK68" s="149">
        <v>-59786.26</v>
      </c>
      <c r="AL68" s="149">
        <v>111100.94</v>
      </c>
      <c r="AM68" s="149">
        <v>4222.8</v>
      </c>
      <c r="AN68" s="149">
        <v>41823.06</v>
      </c>
      <c r="AO68" s="149">
        <v>-29225.040000000001</v>
      </c>
      <c r="AP68" s="149">
        <v>41048.879999999997</v>
      </c>
      <c r="AQ68" s="149">
        <v>5348.88</v>
      </c>
      <c r="AR68" s="149">
        <v>6756.48</v>
      </c>
      <c r="AS68" s="149">
        <v>103041.38</v>
      </c>
      <c r="AT68" s="149">
        <v>14032.92</v>
      </c>
      <c r="AU68" s="149">
        <v>33192.53</v>
      </c>
      <c r="AV68" s="149">
        <v>215236.5</v>
      </c>
      <c r="AW68" s="149">
        <v>57529.479999999996</v>
      </c>
      <c r="AX68" s="149">
        <v>-135105</v>
      </c>
      <c r="AY68" s="236">
        <v>133468.75</v>
      </c>
      <c r="AZ68" s="237">
        <v>97391.5</v>
      </c>
      <c r="BA68" s="237">
        <v>93717.5</v>
      </c>
      <c r="BB68" s="238">
        <v>0</v>
      </c>
      <c r="BC68" s="237">
        <v>54560</v>
      </c>
      <c r="BD68" s="237">
        <v>8157.5</v>
      </c>
      <c r="BE68" s="237">
        <v>234940.55</v>
      </c>
      <c r="BF68" s="237">
        <v>28975.11</v>
      </c>
      <c r="BG68" s="237">
        <v>34321.03</v>
      </c>
      <c r="BH68" s="237">
        <v>51823.619999999995</v>
      </c>
      <c r="BI68" s="237">
        <v>36614.129999999997</v>
      </c>
      <c r="BJ68" s="239">
        <v>82992.33</v>
      </c>
      <c r="BK68" s="238">
        <v>30000</v>
      </c>
      <c r="BL68" s="237">
        <v>42500</v>
      </c>
      <c r="BM68" s="240">
        <v>96000</v>
      </c>
      <c r="BN68" s="219">
        <v>55000</v>
      </c>
      <c r="BO68" s="218">
        <v>55000</v>
      </c>
      <c r="BP68" s="218">
        <v>75000</v>
      </c>
      <c r="BQ68" s="218">
        <v>119652.16666666666</v>
      </c>
      <c r="BR68" s="218">
        <v>146427.16666666666</v>
      </c>
      <c r="BS68" s="218">
        <v>119652.16666666666</v>
      </c>
      <c r="BT68" s="218">
        <v>119652.16666666666</v>
      </c>
      <c r="BU68" s="218">
        <v>104652.16666666666</v>
      </c>
      <c r="BV68" s="218">
        <v>104652.16666666666</v>
      </c>
      <c r="BW68" s="218">
        <v>60000</v>
      </c>
      <c r="BX68" s="218">
        <v>60000</v>
      </c>
      <c r="BY68" s="218">
        <v>106000</v>
      </c>
      <c r="BZ68" s="7"/>
      <c r="CA68" s="7"/>
      <c r="CG68" s="76">
        <f t="shared" si="115"/>
        <v>1125687.9999999998</v>
      </c>
    </row>
    <row r="69" spans="1:155" s="8" customFormat="1" ht="15.5" thickTop="1" thickBot="1" x14ac:dyDescent="0.4">
      <c r="A69" s="73"/>
      <c r="B69" s="29"/>
      <c r="C69" s="29"/>
      <c r="D69" s="29">
        <f>SUM(D65:D68)-D64</f>
        <v>0</v>
      </c>
      <c r="E69" s="29">
        <f t="shared" ref="E69:AA69" si="116">SUM(E65:E68)-E64</f>
        <v>0</v>
      </c>
      <c r="F69" s="29">
        <f t="shared" si="116"/>
        <v>0</v>
      </c>
      <c r="G69" s="29">
        <f t="shared" si="116"/>
        <v>0</v>
      </c>
      <c r="H69" s="29">
        <f t="shared" si="116"/>
        <v>0</v>
      </c>
      <c r="I69" s="29">
        <f t="shared" si="116"/>
        <v>0</v>
      </c>
      <c r="J69" s="29">
        <f t="shared" si="116"/>
        <v>0</v>
      </c>
      <c r="K69" s="29">
        <f t="shared" si="116"/>
        <v>0</v>
      </c>
      <c r="L69" s="29">
        <f t="shared" si="116"/>
        <v>0</v>
      </c>
      <c r="M69" s="29">
        <f t="shared" si="116"/>
        <v>0</v>
      </c>
      <c r="N69" s="29">
        <f t="shared" si="116"/>
        <v>0</v>
      </c>
      <c r="O69" s="29">
        <f t="shared" si="116"/>
        <v>0</v>
      </c>
      <c r="P69" s="29">
        <f t="shared" si="116"/>
        <v>0</v>
      </c>
      <c r="Q69" s="29">
        <f t="shared" si="116"/>
        <v>0</v>
      </c>
      <c r="R69" s="29">
        <f t="shared" si="116"/>
        <v>0</v>
      </c>
      <c r="S69" s="29">
        <f t="shared" si="116"/>
        <v>0</v>
      </c>
      <c r="T69" s="29">
        <f t="shared" si="116"/>
        <v>0</v>
      </c>
      <c r="U69" s="29">
        <f t="shared" si="116"/>
        <v>0</v>
      </c>
      <c r="V69" s="29">
        <f t="shared" si="116"/>
        <v>0</v>
      </c>
      <c r="W69" s="29">
        <f t="shared" si="116"/>
        <v>0</v>
      </c>
      <c r="X69" s="29">
        <f t="shared" si="116"/>
        <v>0</v>
      </c>
      <c r="Y69" s="29">
        <f t="shared" si="116"/>
        <v>0</v>
      </c>
      <c r="Z69" s="73">
        <f t="shared" si="116"/>
        <v>0</v>
      </c>
      <c r="AA69" s="29">
        <f t="shared" si="116"/>
        <v>0</v>
      </c>
      <c r="AB69" s="29">
        <f t="shared" ref="AB69" si="117">SUM(AB65:AB68)-AB64</f>
        <v>0</v>
      </c>
      <c r="AC69" s="73">
        <f t="shared" ref="AC69:AO69" si="118">SUM(AC65:AC68)-AC64</f>
        <v>0</v>
      </c>
      <c r="AD69" s="29">
        <f t="shared" si="118"/>
        <v>0</v>
      </c>
      <c r="AE69" s="29">
        <f t="shared" si="118"/>
        <v>0</v>
      </c>
      <c r="AF69" s="29">
        <f t="shared" si="118"/>
        <v>0</v>
      </c>
      <c r="AG69" s="29">
        <f t="shared" si="118"/>
        <v>0</v>
      </c>
      <c r="AH69" s="29">
        <f t="shared" si="118"/>
        <v>0</v>
      </c>
      <c r="AI69" s="29">
        <f t="shared" si="118"/>
        <v>0</v>
      </c>
      <c r="AJ69" s="29">
        <f t="shared" si="118"/>
        <v>0</v>
      </c>
      <c r="AK69" s="29">
        <f t="shared" si="118"/>
        <v>0</v>
      </c>
      <c r="AL69" s="73">
        <f t="shared" si="118"/>
        <v>0</v>
      </c>
      <c r="AM69" s="29">
        <f t="shared" si="118"/>
        <v>0</v>
      </c>
      <c r="AN69" s="29">
        <f t="shared" si="118"/>
        <v>0</v>
      </c>
      <c r="AO69" s="73">
        <f t="shared" si="118"/>
        <v>0</v>
      </c>
      <c r="AP69" s="29">
        <f t="shared" ref="AP69:BA69" si="119">SUM(AP65:AP68)-AP64</f>
        <v>0</v>
      </c>
      <c r="AQ69" s="29">
        <f t="shared" si="119"/>
        <v>0</v>
      </c>
      <c r="AR69" s="29">
        <f t="shared" si="119"/>
        <v>0</v>
      </c>
      <c r="AS69" s="29">
        <f t="shared" si="119"/>
        <v>0</v>
      </c>
      <c r="AT69" s="29">
        <f t="shared" si="119"/>
        <v>0</v>
      </c>
      <c r="AU69" s="29">
        <f t="shared" si="119"/>
        <v>0</v>
      </c>
      <c r="AV69" s="29">
        <f t="shared" si="119"/>
        <v>0</v>
      </c>
      <c r="AW69" s="29">
        <f t="shared" si="119"/>
        <v>0</v>
      </c>
      <c r="AX69" s="29">
        <f t="shared" si="119"/>
        <v>0</v>
      </c>
      <c r="AY69" s="30">
        <f t="shared" si="119"/>
        <v>0</v>
      </c>
      <c r="AZ69" s="29">
        <f t="shared" si="119"/>
        <v>0</v>
      </c>
      <c r="BA69" s="29">
        <f t="shared" si="119"/>
        <v>0</v>
      </c>
      <c r="BB69" s="30">
        <f t="shared" ref="BB69:BM69" si="120">SUM(BB65:BB68)-BB64</f>
        <v>0</v>
      </c>
      <c r="BC69" s="29">
        <f t="shared" si="120"/>
        <v>0</v>
      </c>
      <c r="BD69" s="29">
        <f t="shared" si="120"/>
        <v>0</v>
      </c>
      <c r="BE69" s="29">
        <f t="shared" si="120"/>
        <v>0</v>
      </c>
      <c r="BF69" s="29">
        <f t="shared" si="120"/>
        <v>0</v>
      </c>
      <c r="BG69" s="29">
        <f t="shared" si="120"/>
        <v>0</v>
      </c>
      <c r="BH69" s="29">
        <f t="shared" si="120"/>
        <v>0</v>
      </c>
      <c r="BI69" s="29">
        <f t="shared" si="120"/>
        <v>0</v>
      </c>
      <c r="BJ69" s="52">
        <f t="shared" si="120"/>
        <v>0</v>
      </c>
      <c r="BK69" s="30">
        <f t="shared" si="120"/>
        <v>0</v>
      </c>
      <c r="BL69" s="29">
        <f t="shared" si="120"/>
        <v>0</v>
      </c>
      <c r="BM69" s="83">
        <f t="shared" si="120"/>
        <v>0</v>
      </c>
      <c r="BN69" s="30">
        <f t="shared" ref="BN69:BY69" si="121">SUM(BN65:BN68)-BN64</f>
        <v>0</v>
      </c>
      <c r="BO69" s="29">
        <f t="shared" si="121"/>
        <v>0</v>
      </c>
      <c r="BP69" s="29">
        <f t="shared" si="121"/>
        <v>0</v>
      </c>
      <c r="BQ69" s="29">
        <f t="shared" si="121"/>
        <v>0</v>
      </c>
      <c r="BR69" s="29">
        <f t="shared" si="121"/>
        <v>0</v>
      </c>
      <c r="BS69" s="29">
        <f t="shared" si="121"/>
        <v>0</v>
      </c>
      <c r="BT69" s="29">
        <f t="shared" si="121"/>
        <v>0</v>
      </c>
      <c r="BU69" s="29">
        <f t="shared" si="121"/>
        <v>0</v>
      </c>
      <c r="BV69" s="29">
        <f t="shared" si="121"/>
        <v>0</v>
      </c>
      <c r="BW69" s="29">
        <f t="shared" si="121"/>
        <v>0</v>
      </c>
      <c r="BX69" s="29">
        <f t="shared" si="121"/>
        <v>0</v>
      </c>
      <c r="BY69" s="29">
        <f t="shared" si="121"/>
        <v>0</v>
      </c>
      <c r="BZ69" s="7"/>
      <c r="CA69" s="7"/>
      <c r="CG69" s="29">
        <f>CG64-SUM(CG65:CG68)</f>
        <v>0</v>
      </c>
    </row>
    <row r="70" spans="1:155" s="12" customFormat="1" x14ac:dyDescent="0.35">
      <c r="K70" s="15"/>
      <c r="W70" s="15"/>
      <c r="AA70" s="48"/>
      <c r="AB70" s="48"/>
      <c r="AC70" s="48"/>
      <c r="AD70" s="48"/>
      <c r="AE70" s="48"/>
      <c r="AF70" s="48"/>
      <c r="AG70" s="48"/>
      <c r="AQ70" s="48"/>
      <c r="AR70" s="48"/>
      <c r="AS70" s="48"/>
      <c r="AY70" s="245" t="s">
        <v>88</v>
      </c>
      <c r="BC70" s="48"/>
      <c r="BD70" s="48"/>
      <c r="BE70" s="48"/>
      <c r="BJ70" s="170"/>
      <c r="BM70" s="90"/>
      <c r="BO70" s="48"/>
      <c r="BP70" s="48"/>
      <c r="BQ70" s="48"/>
      <c r="BZ70" s="13"/>
      <c r="CA70" s="13"/>
      <c r="CB70" s="8"/>
    </row>
    <row r="71" spans="1:155" s="12" customFormat="1" ht="15" thickBot="1" x14ac:dyDescent="0.4">
      <c r="D71" s="35" t="s">
        <v>15</v>
      </c>
      <c r="E71" s="35"/>
      <c r="F71" s="35"/>
      <c r="Y71" s="77"/>
      <c r="AA71" s="49"/>
      <c r="AB71" s="48"/>
      <c r="AC71" s="48"/>
      <c r="AD71" s="49"/>
      <c r="AE71" s="49"/>
      <c r="AF71" s="48"/>
      <c r="AG71" s="48"/>
      <c r="AH71" s="15"/>
      <c r="AI71" s="15"/>
      <c r="AP71" s="246"/>
      <c r="AQ71" s="48"/>
      <c r="AR71" s="48"/>
      <c r="AS71" s="48"/>
      <c r="AT71" s="15"/>
      <c r="AU71" s="15"/>
      <c r="BC71" s="48"/>
      <c r="BD71" s="48"/>
      <c r="BE71" s="48"/>
      <c r="BF71" s="15"/>
      <c r="BG71" s="15"/>
      <c r="BJ71" s="170"/>
      <c r="BM71" s="90"/>
      <c r="BO71" s="48"/>
      <c r="BP71" s="48"/>
      <c r="BQ71" s="48"/>
      <c r="BR71" s="15"/>
      <c r="BS71" s="15"/>
      <c r="BZ71" s="13"/>
      <c r="CA71" s="13"/>
      <c r="CB71" s="8"/>
    </row>
    <row r="72" spans="1:155" s="12" customFormat="1" ht="15" thickBot="1" x14ac:dyDescent="0.4">
      <c r="A72" s="3" t="s">
        <v>38</v>
      </c>
      <c r="AA72" s="49"/>
      <c r="AB72" s="48"/>
      <c r="AC72" s="48"/>
      <c r="AD72" s="49"/>
      <c r="AE72" s="49"/>
      <c r="AF72" s="48"/>
      <c r="AG72" s="261" t="s">
        <v>37</v>
      </c>
      <c r="AH72" s="262"/>
      <c r="AI72" s="262"/>
      <c r="AJ72" s="262"/>
      <c r="AK72" s="262"/>
      <c r="AL72" s="263"/>
      <c r="AM72" s="109">
        <v>44501</v>
      </c>
      <c r="AQ72" s="48"/>
      <c r="AR72" s="48"/>
      <c r="AS72" s="48"/>
      <c r="AT72" s="15"/>
      <c r="AU72" s="15"/>
      <c r="BC72" s="48"/>
      <c r="BD72" s="48"/>
      <c r="BE72" s="48"/>
      <c r="BF72" s="15"/>
      <c r="BG72" s="15"/>
      <c r="BO72" s="48"/>
      <c r="BP72" s="48"/>
      <c r="BQ72" s="48"/>
      <c r="BR72" s="15"/>
      <c r="BS72" s="15"/>
      <c r="BZ72" s="13"/>
      <c r="CA72" s="13"/>
      <c r="CB72" s="8"/>
    </row>
    <row r="73" spans="1:155" ht="13.75" customHeight="1" x14ac:dyDescent="0.35"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10"/>
      <c r="AH73" s="111"/>
      <c r="AI73" s="111"/>
      <c r="AJ73" s="111"/>
      <c r="AK73" s="111"/>
      <c r="AL73" s="122" t="s">
        <v>33</v>
      </c>
      <c r="AM73" s="186">
        <v>-60467.71</v>
      </c>
      <c r="AN73" s="12"/>
      <c r="AO73" s="12"/>
      <c r="AP73" s="12"/>
      <c r="AQ73" s="12"/>
      <c r="AR73" s="12"/>
      <c r="AS73" s="12"/>
      <c r="AT73" s="12"/>
      <c r="AU73" s="12"/>
      <c r="AV73" s="12"/>
      <c r="AW73" s="12"/>
      <c r="AX73" s="12"/>
      <c r="AY73" s="12"/>
      <c r="AZ73" s="12"/>
      <c r="BA73" s="12"/>
      <c r="BB73" s="12"/>
      <c r="BC73" s="12"/>
      <c r="BD73" s="12"/>
      <c r="BE73" s="12"/>
      <c r="BF73" s="12"/>
      <c r="BG73" s="12"/>
      <c r="BH73" s="12"/>
      <c r="BI73" s="12"/>
      <c r="BJ73" s="12"/>
      <c r="BK73" s="12"/>
      <c r="BL73" s="12"/>
      <c r="BM73" s="12"/>
      <c r="BN73" s="12"/>
      <c r="BO73" s="12"/>
      <c r="BP73" s="12"/>
      <c r="BQ73" s="12"/>
      <c r="BR73" s="12"/>
      <c r="BS73" s="12"/>
      <c r="BT73" s="12"/>
      <c r="BU73" s="12"/>
      <c r="BV73" s="12"/>
      <c r="BW73" s="12"/>
      <c r="BX73" s="12"/>
      <c r="BY73" s="12"/>
      <c r="BZ73" s="13"/>
      <c r="CA73" s="13"/>
      <c r="CB73" s="8"/>
      <c r="CC73" s="12"/>
      <c r="CD73" s="12"/>
      <c r="CE73" s="12"/>
      <c r="CF73" s="12"/>
      <c r="CG73" s="12"/>
      <c r="CH73" s="12"/>
      <c r="CI73" s="12"/>
      <c r="CJ73" s="12"/>
      <c r="CK73" s="12"/>
      <c r="CL73" s="12"/>
      <c r="CM73" s="12"/>
      <c r="CN73" s="12"/>
      <c r="CO73" s="12"/>
      <c r="CP73" s="12"/>
      <c r="CQ73" s="12"/>
      <c r="CR73" s="12"/>
      <c r="CS73" s="12"/>
      <c r="CT73" s="12"/>
      <c r="CU73" s="12"/>
      <c r="CV73" s="12"/>
      <c r="CW73" s="12"/>
      <c r="CX73" s="12"/>
      <c r="CY73" s="12"/>
      <c r="CZ73" s="12"/>
      <c r="DA73" s="12"/>
      <c r="DB73" s="12"/>
      <c r="DC73" s="12"/>
      <c r="DD73" s="12"/>
      <c r="DE73" s="12"/>
      <c r="DF73" s="12"/>
      <c r="DG73" s="12"/>
      <c r="DH73" s="12"/>
      <c r="DI73" s="12"/>
      <c r="DJ73" s="12"/>
      <c r="DK73" s="12"/>
      <c r="DL73" s="12"/>
      <c r="DM73" s="12"/>
      <c r="DN73" s="12"/>
      <c r="DO73" s="12"/>
      <c r="DP73" s="12"/>
      <c r="DQ73" s="12"/>
      <c r="DR73" s="12"/>
      <c r="DS73" s="12"/>
      <c r="DT73" s="12"/>
      <c r="DU73" s="12"/>
      <c r="DV73" s="12"/>
      <c r="DW73" s="12"/>
      <c r="DX73" s="12"/>
      <c r="DY73" s="12"/>
      <c r="DZ73" s="12"/>
      <c r="EA73" s="12"/>
      <c r="EB73" s="12"/>
      <c r="EC73" s="12"/>
      <c r="ED73" s="12"/>
      <c r="EE73" s="12"/>
      <c r="EF73" s="12"/>
      <c r="EG73" s="12"/>
      <c r="EH73" s="12"/>
      <c r="EI73" s="12"/>
      <c r="EJ73" s="12"/>
      <c r="EK73" s="12"/>
      <c r="EL73" s="12"/>
      <c r="EM73" s="12"/>
      <c r="EN73" s="12"/>
      <c r="EO73" s="12"/>
      <c r="EP73" s="12"/>
      <c r="EQ73" s="12"/>
      <c r="ER73" s="12"/>
      <c r="ES73" s="12"/>
      <c r="ET73" s="12"/>
      <c r="EU73" s="12"/>
      <c r="EV73" s="12"/>
      <c r="EW73" s="12"/>
      <c r="EX73" s="12"/>
      <c r="EY73" s="12"/>
    </row>
    <row r="74" spans="1:155" x14ac:dyDescent="0.35">
      <c r="A74" s="36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39"/>
      <c r="Z74" s="44"/>
      <c r="AA74" s="45"/>
      <c r="AB74" s="12"/>
      <c r="AC74" s="12"/>
      <c r="AD74" s="12"/>
      <c r="AE74" s="12"/>
      <c r="AF74" s="12"/>
      <c r="AG74" s="112"/>
      <c r="AH74" s="113"/>
      <c r="AI74" s="113"/>
      <c r="AJ74" s="113"/>
      <c r="AK74" s="113"/>
      <c r="AL74" s="123" t="s">
        <v>34</v>
      </c>
      <c r="AM74" s="187">
        <v>-124.33</v>
      </c>
      <c r="AN74" s="12"/>
      <c r="AO74" s="12"/>
      <c r="AP74" s="12"/>
      <c r="AQ74" s="12"/>
      <c r="AR74" s="12"/>
      <c r="AS74" s="12"/>
      <c r="AT74" s="12"/>
      <c r="AU74" s="12"/>
      <c r="AV74" s="12"/>
      <c r="AW74" s="12"/>
      <c r="AX74" s="12"/>
      <c r="AY74" s="12"/>
      <c r="AZ74" s="12"/>
      <c r="BA74" s="12"/>
      <c r="BB74" s="12"/>
      <c r="BC74" s="12"/>
      <c r="BD74" s="12"/>
      <c r="BE74" s="12"/>
      <c r="BF74" s="12"/>
      <c r="BG74" s="12"/>
      <c r="BH74" s="12"/>
      <c r="BI74" s="12"/>
      <c r="BJ74" s="12"/>
      <c r="BK74" s="12"/>
      <c r="BL74" s="12"/>
      <c r="BM74" s="12"/>
      <c r="BN74" s="12"/>
      <c r="BO74" s="12"/>
      <c r="BP74" s="12"/>
      <c r="BQ74" s="12"/>
      <c r="BR74" s="12"/>
      <c r="BS74" s="12"/>
      <c r="BT74" s="12"/>
      <c r="BU74" s="12"/>
      <c r="BV74" s="12"/>
      <c r="BW74" s="12"/>
      <c r="BX74" s="12"/>
      <c r="BY74" s="12"/>
      <c r="BZ74" s="13"/>
      <c r="CA74" s="13"/>
      <c r="CB74" s="8"/>
      <c r="CC74" s="12"/>
      <c r="CD74" s="12"/>
      <c r="CE74" s="12"/>
      <c r="CF74" s="12"/>
      <c r="CG74" s="12"/>
      <c r="CH74" s="12"/>
      <c r="CI74" s="12"/>
      <c r="CJ74" s="12"/>
      <c r="CK74" s="12"/>
      <c r="CL74" s="12"/>
      <c r="CM74" s="12"/>
      <c r="CN74" s="12"/>
      <c r="CO74" s="12"/>
      <c r="CP74" s="12"/>
      <c r="CQ74" s="12"/>
      <c r="CR74" s="12"/>
      <c r="CS74" s="12"/>
      <c r="CT74" s="12"/>
      <c r="CU74" s="12"/>
      <c r="CV74" s="12"/>
      <c r="CW74" s="12"/>
      <c r="CX74" s="12"/>
      <c r="CY74" s="12"/>
      <c r="CZ74" s="12"/>
      <c r="DA74" s="12"/>
      <c r="DB74" s="12"/>
      <c r="DC74" s="12"/>
      <c r="DD74" s="12"/>
      <c r="DE74" s="12"/>
      <c r="DF74" s="12"/>
      <c r="DG74" s="12"/>
      <c r="DH74" s="12"/>
      <c r="DI74" s="12"/>
      <c r="DJ74" s="12"/>
      <c r="DK74" s="12"/>
      <c r="DL74" s="12"/>
      <c r="DM74" s="12"/>
      <c r="DN74" s="12"/>
      <c r="DO74" s="12"/>
      <c r="DP74" s="12"/>
      <c r="DQ74" s="12"/>
      <c r="DR74" s="12"/>
      <c r="DS74" s="12"/>
      <c r="DT74" s="12"/>
      <c r="DU74" s="12"/>
      <c r="DV74" s="12"/>
      <c r="DW74" s="12"/>
      <c r="DX74" s="12"/>
      <c r="DY74" s="12"/>
      <c r="DZ74" s="12"/>
      <c r="EA74" s="12"/>
      <c r="EB74" s="12"/>
      <c r="EC74" s="12"/>
      <c r="ED74" s="12"/>
      <c r="EE74" s="12"/>
      <c r="EF74" s="12"/>
      <c r="EG74" s="12"/>
      <c r="EH74" s="12"/>
      <c r="EI74" s="12"/>
      <c r="EJ74" s="12"/>
      <c r="EK74" s="12"/>
      <c r="EL74" s="12"/>
      <c r="EM74" s="12"/>
      <c r="EN74" s="12"/>
      <c r="EO74" s="12"/>
      <c r="EP74" s="12"/>
      <c r="EQ74" s="12"/>
      <c r="ER74" s="12"/>
      <c r="ES74" s="12"/>
      <c r="ET74" s="12"/>
      <c r="EU74" s="12"/>
      <c r="EV74" s="12"/>
      <c r="EW74" s="12"/>
      <c r="EX74" s="12"/>
      <c r="EY74" s="12"/>
    </row>
    <row r="75" spans="1:155" ht="15" thickBot="1" x14ac:dyDescent="0.4">
      <c r="AG75" s="114"/>
      <c r="AH75" s="115"/>
      <c r="AI75" s="115"/>
      <c r="AJ75" s="115"/>
      <c r="AK75" s="115"/>
      <c r="AL75" s="121" t="s">
        <v>35</v>
      </c>
      <c r="AM75" s="188">
        <f>AM73+AM74</f>
        <v>-60592.04</v>
      </c>
      <c r="CB75" s="8"/>
    </row>
    <row r="76" spans="1:155" ht="15" thickBot="1" x14ac:dyDescent="0.4">
      <c r="CB76" s="8"/>
    </row>
    <row r="77" spans="1:155" ht="15" thickBot="1" x14ac:dyDescent="0.4">
      <c r="A77" s="3" t="s">
        <v>42</v>
      </c>
      <c r="Z77" s="254" t="s">
        <v>39</v>
      </c>
      <c r="AA77" s="255"/>
      <c r="AB77" s="255"/>
      <c r="AC77" s="255"/>
      <c r="AD77" s="256"/>
      <c r="AE77" s="154">
        <v>44256</v>
      </c>
    </row>
    <row r="78" spans="1:155" x14ac:dyDescent="0.35">
      <c r="Z78" s="155"/>
      <c r="AA78" s="156"/>
      <c r="AB78" s="156"/>
      <c r="AC78" s="156"/>
      <c r="AD78" s="157" t="s">
        <v>40</v>
      </c>
      <c r="AE78" s="164">
        <v>-21490.44</v>
      </c>
    </row>
    <row r="79" spans="1:155" x14ac:dyDescent="0.35">
      <c r="Z79" s="158"/>
      <c r="AA79" s="159"/>
      <c r="AB79" s="159"/>
      <c r="AC79" s="159"/>
      <c r="AD79" s="160" t="s">
        <v>34</v>
      </c>
      <c r="AE79" s="165">
        <v>-491.96</v>
      </c>
    </row>
    <row r="80" spans="1:155" ht="15" thickBot="1" x14ac:dyDescent="0.4">
      <c r="Z80" s="161"/>
      <c r="AA80" s="162"/>
      <c r="AB80" s="162"/>
      <c r="AC80" s="162"/>
      <c r="AD80" s="163" t="s">
        <v>41</v>
      </c>
      <c r="AE80" s="166">
        <f>SUM(AE78:AE79)</f>
        <v>-21982.399999999998</v>
      </c>
    </row>
    <row r="86" spans="25:25" x14ac:dyDescent="0.35">
      <c r="Y86" s="12"/>
    </row>
    <row r="87" spans="25:25" x14ac:dyDescent="0.35">
      <c r="Y87" s="12"/>
    </row>
    <row r="88" spans="25:25" x14ac:dyDescent="0.35">
      <c r="Y88" s="12"/>
    </row>
    <row r="89" spans="25:25" x14ac:dyDescent="0.35">
      <c r="Y89" s="12"/>
    </row>
    <row r="90" spans="25:25" x14ac:dyDescent="0.35">
      <c r="Y90" s="12"/>
    </row>
    <row r="91" spans="25:25" x14ac:dyDescent="0.35">
      <c r="Y91" s="12"/>
    </row>
    <row r="92" spans="25:25" x14ac:dyDescent="0.35">
      <c r="Y92" s="12"/>
    </row>
    <row r="93" spans="25:25" x14ac:dyDescent="0.35">
      <c r="Y93" s="12"/>
    </row>
    <row r="94" spans="25:25" x14ac:dyDescent="0.35">
      <c r="Y94" s="12"/>
    </row>
    <row r="95" spans="25:25" x14ac:dyDescent="0.35">
      <c r="Y95" s="12"/>
    </row>
    <row r="96" spans="25:25" x14ac:dyDescent="0.35">
      <c r="Y96" s="12"/>
    </row>
    <row r="97" spans="25:25" x14ac:dyDescent="0.35">
      <c r="Y97" s="12"/>
    </row>
    <row r="98" spans="25:25" x14ac:dyDescent="0.35">
      <c r="Y98" s="12"/>
    </row>
    <row r="99" spans="25:25" x14ac:dyDescent="0.35">
      <c r="Y99" s="12"/>
    </row>
    <row r="100" spans="25:25" x14ac:dyDescent="0.35">
      <c r="Y100" s="12"/>
    </row>
    <row r="101" spans="25:25" x14ac:dyDescent="0.35">
      <c r="Y101" s="12"/>
    </row>
    <row r="102" spans="25:25" x14ac:dyDescent="0.35">
      <c r="Y102" s="12"/>
    </row>
    <row r="103" spans="25:25" x14ac:dyDescent="0.35">
      <c r="Y103" s="12"/>
    </row>
    <row r="104" spans="25:25" x14ac:dyDescent="0.35">
      <c r="Y104" s="12"/>
    </row>
    <row r="105" spans="25:25" x14ac:dyDescent="0.35">
      <c r="Y105" s="12"/>
    </row>
    <row r="106" spans="25:25" x14ac:dyDescent="0.35">
      <c r="Y106" s="12"/>
    </row>
    <row r="107" spans="25:25" x14ac:dyDescent="0.35">
      <c r="Y107" s="12"/>
    </row>
    <row r="108" spans="25:25" x14ac:dyDescent="0.35">
      <c r="Y108" s="12"/>
    </row>
    <row r="109" spans="25:25" x14ac:dyDescent="0.35">
      <c r="Y109" s="12"/>
    </row>
    <row r="110" spans="25:25" x14ac:dyDescent="0.35">
      <c r="Y110" s="12"/>
    </row>
    <row r="111" spans="25:25" x14ac:dyDescent="0.35">
      <c r="Y111" s="12"/>
    </row>
    <row r="112" spans="25:25" x14ac:dyDescent="0.35">
      <c r="Y112" s="12"/>
    </row>
    <row r="113" spans="25:25" x14ac:dyDescent="0.35">
      <c r="Y113" s="12"/>
    </row>
    <row r="114" spans="25:25" x14ac:dyDescent="0.35">
      <c r="Y114" s="12"/>
    </row>
    <row r="115" spans="25:25" x14ac:dyDescent="0.35">
      <c r="Y115" s="12"/>
    </row>
    <row r="116" spans="25:25" x14ac:dyDescent="0.35">
      <c r="Y116" s="12"/>
    </row>
    <row r="117" spans="25:25" x14ac:dyDescent="0.35">
      <c r="Y117" s="12"/>
    </row>
    <row r="118" spans="25:25" x14ac:dyDescent="0.35">
      <c r="Y118" s="12"/>
    </row>
  </sheetData>
  <mergeCells count="11">
    <mergeCell ref="CF9:CF10"/>
    <mergeCell ref="CF16:CF17"/>
    <mergeCell ref="CF12:CF13"/>
    <mergeCell ref="CF14:CF15"/>
    <mergeCell ref="Z77:AD77"/>
    <mergeCell ref="AG72:AL72"/>
    <mergeCell ref="CF64:CF65"/>
    <mergeCell ref="CF33:CF34"/>
    <mergeCell ref="CF41:CF42"/>
    <mergeCell ref="CF18:CF19"/>
    <mergeCell ref="CF20:CF21"/>
  </mergeCells>
  <phoneticPr fontId="18" type="noConversion"/>
  <pageMargins left="0.7" right="0.7" top="0.75" bottom="0.75" header="0.3" footer="0.3"/>
  <pageSetup orientation="portrait" horizontalDpi="1200" verticalDpi="1200" r:id="rId1"/>
  <headerFooter>
    <oddFooter>&amp;RSchedule JNG-D7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mments xmlns="$ListId:Library;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A00D16565766046AD66FE5CD799F667" ma:contentTypeVersion="" ma:contentTypeDescription="Create a new document." ma:contentTypeScope="" ma:versionID="6f244a38415ea8df7e1d91395d71836f">
  <xsd:schema xmlns:xsd="http://www.w3.org/2001/XMLSchema" xmlns:xs="http://www.w3.org/2001/XMLSchema" xmlns:p="http://schemas.microsoft.com/office/2006/metadata/properties" xmlns:ns2="$ListId:Library;" xmlns:ns3="67e41609-3a20-4215-b51d-97d9b7cff2fa" targetNamespace="http://schemas.microsoft.com/office/2006/metadata/properties" ma:root="true" ma:fieldsID="ad1225efa2e736a808bbefa3c6abcfdc" ns2:_="" ns3:_="">
    <xsd:import namespace="$ListId:Library;"/>
    <xsd:import namespace="67e41609-3a20-4215-b51d-97d9b7cff2fa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$ListId:Library;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e41609-3a20-4215-b51d-97d9b7cff2fa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7A05092-3B39-4419-808E-C89F07F5098D}">
  <ds:schemaRefs>
    <ds:schemaRef ds:uri="http://schemas.microsoft.com/office/2006/metadata/properties"/>
    <ds:schemaRef ds:uri="http://schemas.microsoft.com/office/infopath/2007/PartnerControls"/>
    <ds:schemaRef ds:uri="$ListId:Library;"/>
  </ds:schemaRefs>
</ds:datastoreItem>
</file>

<file path=customXml/itemProps2.xml><?xml version="1.0" encoding="utf-8"?>
<ds:datastoreItem xmlns:ds="http://schemas.openxmlformats.org/officeDocument/2006/customXml" ds:itemID="{7A94551D-1E89-4217-838F-823B23A92AE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7BB17CE-BB6E-4518-846B-AA9B2F16CF2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$ListId:Library;"/>
    <ds:schemaRef ds:uri="67e41609-3a20-4215-b51d-97d9b7cff2f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MEEIA 2</vt:lpstr>
      <vt:lpstr>MEEIA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2020-11-12T04:44:27Z</dcterms:created>
  <dcterms:modified xsi:type="dcterms:W3CDTF">2023-12-01T20:45:20Z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0x0101003A00D16565766046AD66FE5CD799F667</vt:lpwstr>
  </property>
</Properties>
</file>