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PSC Cases\EF-2024-0021 AM Rush Island Securitization\Surrebuttal Testimony - Ameren\Michels, Matt\"/>
    </mc:Choice>
  </mc:AlternateContent>
  <xr:revisionPtr revIDLastSave="0" documentId="13_ncr:1_{B34DE8C1-9B0F-42D3-890E-FD39169609D1}" xr6:coauthVersionLast="47" xr6:coauthVersionMax="47" xr10:uidLastSave="{00000000-0000-0000-0000-000000000000}"/>
  <bookViews>
    <workbookView xWindow="28680" yWindow="-120" windowWidth="29040" windowHeight="15720" xr2:uid="{274FCCA4-AC60-41A2-BD49-F8CB5AAC0E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F52" i="1" s="1"/>
  <c r="C50" i="1"/>
  <c r="F50" i="1"/>
  <c r="F48" i="1"/>
  <c r="F47" i="1"/>
  <c r="F46" i="1"/>
  <c r="F45" i="1"/>
  <c r="F43" i="1"/>
  <c r="F42" i="1"/>
  <c r="F41" i="1"/>
  <c r="F40" i="1"/>
  <c r="F39" i="1"/>
  <c r="F38" i="1"/>
  <c r="F37" i="1"/>
  <c r="F36" i="1"/>
  <c r="F33" i="1"/>
  <c r="F32" i="1"/>
  <c r="F31" i="1"/>
  <c r="F30" i="1"/>
  <c r="F28" i="1"/>
  <c r="F27" i="1"/>
  <c r="F26" i="1"/>
  <c r="F25" i="1"/>
  <c r="F23" i="1"/>
  <c r="F22" i="1"/>
  <c r="F21" i="1"/>
  <c r="F20" i="1"/>
  <c r="F19" i="1"/>
  <c r="F18" i="1"/>
  <c r="F17" i="1"/>
  <c r="F16" i="1"/>
  <c r="F14" i="1"/>
  <c r="F13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<sst xmlns="http://schemas.openxmlformats.org/spreadsheetml/2006/main" count="52" uniqueCount="30">
  <si>
    <t>Cap</t>
  </si>
  <si>
    <t>Hrs</t>
  </si>
  <si>
    <t>Goose Creek Power Plant</t>
  </si>
  <si>
    <t>CT-01</t>
  </si>
  <si>
    <t>CT-02</t>
  </si>
  <si>
    <t>CT-03</t>
  </si>
  <si>
    <t>CT-04</t>
  </si>
  <si>
    <t>CT-05</t>
  </si>
  <si>
    <t>CT-06</t>
  </si>
  <si>
    <t>Kinmundy Power Plant</t>
  </si>
  <si>
    <t xml:space="preserve"> </t>
  </si>
  <si>
    <t>KCTG1</t>
  </si>
  <si>
    <t>KCTG2</t>
  </si>
  <si>
    <t>Pinckneyville Power Plant</t>
  </si>
  <si>
    <t>CT01</t>
  </si>
  <si>
    <t>CT02</t>
  </si>
  <si>
    <t>CT03</t>
  </si>
  <si>
    <t>CT04</t>
  </si>
  <si>
    <t>CT05</t>
  </si>
  <si>
    <t>CT06</t>
  </si>
  <si>
    <t>CT07</t>
  </si>
  <si>
    <t>CT08</t>
  </si>
  <si>
    <t>Raccoon Creek Power Plant</t>
  </si>
  <si>
    <t>Venice</t>
  </si>
  <si>
    <t xml:space="preserve">  </t>
  </si>
  <si>
    <t>CT2A</t>
  </si>
  <si>
    <t>CT2B</t>
  </si>
  <si>
    <t>Audrain Power Plant</t>
  </si>
  <si>
    <t>Peno Creek Power Plant</t>
  </si>
  <si>
    <t>Gas-fired CTG Estimated Operating Hour Limits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</si>
</sst>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0" fontId="0" fillId="0" borderId="1" xfId="0" applyBorder="1"/>
    <xf numFmtId="0" fontId="0" fillId="0" borderId="3" xfId="0" applyBorder="1"/>
    <xf numFmtId="0" fontId="3" fillId="0" borderId="6" xfId="0" applyFont="1" applyBorder="1"/>
    <xf numFmtId="0" fontId="0" fillId="2" borderId="3" xfId="0" applyFill="1" applyBorder="1"/>
    <xf numFmtId="0" fontId="0" fillId="2" borderId="10" xfId="0" applyFill="1" applyBorder="1"/>
    <xf numFmtId="0" fontId="0" fillId="0" borderId="10" xfId="0" applyBorder="1"/>
    <xf numFmtId="164" fontId="0" fillId="0" borderId="0" xfId="1" applyNumberFormat="1" applyFont="1"/>
    <xf numFmtId="0" fontId="3" fillId="0" borderId="8" xfId="0" applyFont="1" applyBorder="1"/>
    <xf numFmtId="0" fontId="0" fillId="0" borderId="9" xfId="0" applyBorder="1"/>
    <xf numFmtId="0" fontId="0" fillId="2" borderId="9" xfId="0" applyFill="1" applyBorder="1"/>
    <xf numFmtId="0" fontId="0" fillId="2" borderId="5" xfId="0" applyFill="1" applyBorder="1"/>
    <xf numFmtId="0" fontId="0" fillId="0" borderId="5" xfId="0" applyBorder="1"/>
    <xf numFmtId="0" fontId="0" fillId="0" borderId="2" xfId="0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7" xfId="0" applyBorder="1"/>
    <xf numFmtId="164" fontId="0" fillId="0" borderId="4" xfId="1" applyNumberFormat="1" applyFont="1" applyBorder="1"/>
    <xf numFmtId="164" fontId="0" fillId="2" borderId="4" xfId="1" applyNumberFormat="1" applyFont="1" applyFill="1" applyBorder="1"/>
    <xf numFmtId="164" fontId="0" fillId="2" borderId="11" xfId="1" applyNumberFormat="1" applyFont="1" applyFill="1" applyBorder="1"/>
    <xf numFmtId="164" fontId="0" fillId="0" borderId="7" xfId="1" applyNumberFormat="1" applyFont="1" applyBorder="1"/>
    <xf numFmtId="164" fontId="0" fillId="0" borderId="11" xfId="1" applyNumberFormat="1" applyFont="1" applyBorder="1"/>
    <xf numFmtId="0" fontId="0" fillId="2" borderId="12" xfId="0" applyFill="1" applyBorder="1"/>
    <xf numFmtId="0" fontId="0" fillId="2" borderId="14" xfId="0" applyFill="1" applyBorder="1"/>
    <xf numFmtId="164" fontId="0" fillId="2" borderId="13" xfId="1" applyNumberFormat="1" applyFont="1" applyFill="1" applyBorder="1"/>
    <xf numFmtId="0" fontId="2" fillId="0" borderId="0" xfId="0" applyFont="1"/>
    <xf numFmtId="0" fontId="0" fillId="0" borderId="15" xfId="0" applyBorder="1"/>
    <xf numFmtId="164" fontId="0" fillId="0" borderId="0" xfId="0" applyNumberFormat="1"/>
    <xf numFmtId="165" fontId="0" fillId="0" borderId="0" xfId="2" applyNumberFormat="1" applyFont="1"/>
  </cellXfs>
  <cellStyles count="4">
    <cellStyle name="Comma" xfId="1" builtinId="3"/>
    <cellStyle name="Normal" xfId="0" builtinId="0"/>
    <cellStyle name="Normal 2" xfId="3" xr:uid="{3244E3D0-CC22-4521-BFEB-7EA7737F532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41F04-62AD-418F-BB19-DD376E3D7677}">
  <dimension ref="A1:F52"/>
  <sheetViews>
    <sheetView showGridLines="0" tabSelected="1" workbookViewId="0"/>
  </sheetViews>
  <sheetFormatPr defaultRowHeight="15" x14ac:dyDescent="0.25"/>
  <cols>
    <col min="2" max="2" width="25.28515625" customWidth="1"/>
    <col min="3" max="3" width="8.42578125" customWidth="1"/>
    <col min="4" max="4" width="8.85546875" customWidth="1"/>
    <col min="6" max="6" width="11.140625" hidden="1" customWidth="1"/>
  </cols>
  <sheetData>
    <row r="1" spans="1:6" ht="15.75" thickBot="1" x14ac:dyDescent="0.3">
      <c r="A1" s="25"/>
    </row>
    <row r="2" spans="1:6" x14ac:dyDescent="0.25">
      <c r="B2" s="24" t="s">
        <v>29</v>
      </c>
    </row>
    <row r="3" spans="1:6" ht="15.75" thickBot="1" x14ac:dyDescent="0.3"/>
    <row r="4" spans="1:6" x14ac:dyDescent="0.25">
      <c r="B4" s="1"/>
      <c r="C4" s="13" t="s">
        <v>0</v>
      </c>
      <c r="D4" s="14" t="s">
        <v>1</v>
      </c>
    </row>
    <row r="5" spans="1:6" x14ac:dyDescent="0.25">
      <c r="B5" s="3" t="s">
        <v>2</v>
      </c>
      <c r="C5" s="8"/>
      <c r="D5" s="15"/>
    </row>
    <row r="6" spans="1:6" x14ac:dyDescent="0.25">
      <c r="B6" s="2" t="s">
        <v>3</v>
      </c>
      <c r="C6" s="9">
        <v>72</v>
      </c>
      <c r="D6" s="16">
        <v>64.606666666666669</v>
      </c>
      <c r="F6" s="7">
        <f>C6*D6</f>
        <v>4651.68</v>
      </c>
    </row>
    <row r="7" spans="1:6" x14ac:dyDescent="0.25">
      <c r="B7" s="4" t="s">
        <v>4</v>
      </c>
      <c r="C7" s="10">
        <v>72</v>
      </c>
      <c r="D7" s="17">
        <v>63.29</v>
      </c>
      <c r="F7" s="7">
        <f t="shared" ref="F7:F48" si="0">C7*D7</f>
        <v>4556.88</v>
      </c>
    </row>
    <row r="8" spans="1:6" x14ac:dyDescent="0.25">
      <c r="B8" s="2" t="s">
        <v>5</v>
      </c>
      <c r="C8" s="9">
        <v>72</v>
      </c>
      <c r="D8" s="16">
        <v>60.97</v>
      </c>
      <c r="F8" s="7">
        <f t="shared" si="0"/>
        <v>4389.84</v>
      </c>
    </row>
    <row r="9" spans="1:6" x14ac:dyDescent="0.25">
      <c r="B9" s="4" t="s">
        <v>6</v>
      </c>
      <c r="C9" s="10">
        <v>72</v>
      </c>
      <c r="D9" s="17">
        <v>63.120000000000005</v>
      </c>
      <c r="F9" s="7">
        <f t="shared" si="0"/>
        <v>4544.6400000000003</v>
      </c>
    </row>
    <row r="10" spans="1:6" x14ac:dyDescent="0.25">
      <c r="B10" s="2" t="s">
        <v>7</v>
      </c>
      <c r="C10" s="9">
        <v>72</v>
      </c>
      <c r="D10" s="16">
        <v>51.286666666666669</v>
      </c>
      <c r="F10" s="7">
        <f t="shared" si="0"/>
        <v>3692.6400000000003</v>
      </c>
    </row>
    <row r="11" spans="1:6" x14ac:dyDescent="0.25">
      <c r="B11" s="5" t="s">
        <v>8</v>
      </c>
      <c r="C11" s="11">
        <v>72</v>
      </c>
      <c r="D11" s="18">
        <v>43.696666666666665</v>
      </c>
      <c r="F11" s="7">
        <f t="shared" si="0"/>
        <v>3146.16</v>
      </c>
    </row>
    <row r="12" spans="1:6" x14ac:dyDescent="0.25">
      <c r="B12" s="3" t="s">
        <v>9</v>
      </c>
      <c r="C12" s="8"/>
      <c r="D12" s="19" t="s">
        <v>10</v>
      </c>
      <c r="F12" s="7"/>
    </row>
    <row r="13" spans="1:6" x14ac:dyDescent="0.25">
      <c r="B13" s="2" t="s">
        <v>11</v>
      </c>
      <c r="C13" s="9">
        <v>104</v>
      </c>
      <c r="D13" s="16">
        <v>86.236666666666665</v>
      </c>
      <c r="F13" s="7">
        <f t="shared" si="0"/>
        <v>8968.6133333333328</v>
      </c>
    </row>
    <row r="14" spans="1:6" x14ac:dyDescent="0.25">
      <c r="B14" s="5" t="s">
        <v>12</v>
      </c>
      <c r="C14" s="11">
        <v>104</v>
      </c>
      <c r="D14" s="18">
        <v>55.96</v>
      </c>
      <c r="F14" s="7">
        <f t="shared" si="0"/>
        <v>5819.84</v>
      </c>
    </row>
    <row r="15" spans="1:6" x14ac:dyDescent="0.25">
      <c r="B15" s="3" t="s">
        <v>13</v>
      </c>
      <c r="C15" s="8"/>
      <c r="D15" s="19" t="s">
        <v>10</v>
      </c>
      <c r="F15" s="7"/>
    </row>
    <row r="16" spans="1:6" x14ac:dyDescent="0.25">
      <c r="B16" s="2" t="s">
        <v>14</v>
      </c>
      <c r="C16" s="9">
        <v>31</v>
      </c>
      <c r="D16" s="16">
        <v>603.23333333333323</v>
      </c>
      <c r="F16" s="7">
        <f t="shared" si="0"/>
        <v>18700.23333333333</v>
      </c>
    </row>
    <row r="17" spans="2:6" x14ac:dyDescent="0.25">
      <c r="B17" s="4" t="s">
        <v>15</v>
      </c>
      <c r="C17" s="10">
        <v>31</v>
      </c>
      <c r="D17" s="17">
        <v>573.73</v>
      </c>
      <c r="F17" s="7">
        <f t="shared" si="0"/>
        <v>17785.63</v>
      </c>
    </row>
    <row r="18" spans="2:6" x14ac:dyDescent="0.25">
      <c r="B18" s="2" t="s">
        <v>16</v>
      </c>
      <c r="C18" s="9">
        <v>31</v>
      </c>
      <c r="D18" s="16">
        <v>602.95666666666659</v>
      </c>
      <c r="F18" s="7">
        <f t="shared" si="0"/>
        <v>18691.656666666666</v>
      </c>
    </row>
    <row r="19" spans="2:6" x14ac:dyDescent="0.25">
      <c r="B19" s="4" t="s">
        <v>17</v>
      </c>
      <c r="C19" s="10">
        <v>31</v>
      </c>
      <c r="D19" s="17">
        <v>580.71333333333325</v>
      </c>
      <c r="F19" s="7">
        <f t="shared" si="0"/>
        <v>18002.113333333331</v>
      </c>
    </row>
    <row r="20" spans="2:6" x14ac:dyDescent="0.25">
      <c r="B20" s="2" t="s">
        <v>18</v>
      </c>
      <c r="C20" s="9">
        <v>35</v>
      </c>
      <c r="D20" s="16">
        <v>36.213333333333331</v>
      </c>
      <c r="F20" s="7">
        <f t="shared" si="0"/>
        <v>1267.4666666666667</v>
      </c>
    </row>
    <row r="21" spans="2:6" x14ac:dyDescent="0.25">
      <c r="B21" s="4" t="s">
        <v>19</v>
      </c>
      <c r="C21" s="10">
        <v>35</v>
      </c>
      <c r="D21" s="17">
        <v>32.793333333333329</v>
      </c>
      <c r="F21" s="7">
        <f t="shared" si="0"/>
        <v>1147.7666666666664</v>
      </c>
    </row>
    <row r="22" spans="2:6" x14ac:dyDescent="0.25">
      <c r="B22" s="2" t="s">
        <v>20</v>
      </c>
      <c r="C22" s="9">
        <v>35</v>
      </c>
      <c r="D22" s="16">
        <v>28.830000000000002</v>
      </c>
      <c r="F22" s="7">
        <f t="shared" si="0"/>
        <v>1009.0500000000001</v>
      </c>
    </row>
    <row r="23" spans="2:6" x14ac:dyDescent="0.25">
      <c r="B23" s="5" t="s">
        <v>21</v>
      </c>
      <c r="C23" s="11">
        <v>35</v>
      </c>
      <c r="D23" s="18">
        <v>31.483333333333334</v>
      </c>
      <c r="F23" s="7">
        <f t="shared" si="0"/>
        <v>1101.9166666666667</v>
      </c>
    </row>
    <row r="24" spans="2:6" x14ac:dyDescent="0.25">
      <c r="B24" s="3" t="s">
        <v>22</v>
      </c>
      <c r="C24" s="8"/>
      <c r="D24" s="19" t="s">
        <v>10</v>
      </c>
      <c r="F24" s="7"/>
    </row>
    <row r="25" spans="2:6" x14ac:dyDescent="0.25">
      <c r="B25" s="2" t="s">
        <v>3</v>
      </c>
      <c r="C25" s="9">
        <v>75</v>
      </c>
      <c r="D25" s="16">
        <v>32.75</v>
      </c>
      <c r="F25" s="7">
        <f t="shared" si="0"/>
        <v>2456.25</v>
      </c>
    </row>
    <row r="26" spans="2:6" x14ac:dyDescent="0.25">
      <c r="B26" s="4" t="s">
        <v>4</v>
      </c>
      <c r="C26" s="10">
        <v>75</v>
      </c>
      <c r="D26" s="17">
        <v>29.756666666666664</v>
      </c>
      <c r="F26" s="7">
        <f t="shared" si="0"/>
        <v>2231.75</v>
      </c>
    </row>
    <row r="27" spans="2:6" x14ac:dyDescent="0.25">
      <c r="B27" s="2" t="s">
        <v>5</v>
      </c>
      <c r="C27" s="9">
        <v>75</v>
      </c>
      <c r="D27" s="16">
        <v>23.060000000000002</v>
      </c>
      <c r="F27" s="7">
        <f t="shared" si="0"/>
        <v>1729.5000000000002</v>
      </c>
    </row>
    <row r="28" spans="2:6" x14ac:dyDescent="0.25">
      <c r="B28" s="5" t="s">
        <v>6</v>
      </c>
      <c r="C28" s="11">
        <v>75</v>
      </c>
      <c r="D28" s="18">
        <v>16.966666666666669</v>
      </c>
      <c r="F28" s="7">
        <f t="shared" si="0"/>
        <v>1272.5000000000002</v>
      </c>
    </row>
    <row r="29" spans="2:6" x14ac:dyDescent="0.25">
      <c r="B29" s="3" t="s">
        <v>23</v>
      </c>
      <c r="C29" s="8"/>
      <c r="D29" s="19" t="s">
        <v>24</v>
      </c>
      <c r="F29" s="7"/>
    </row>
    <row r="30" spans="2:6" x14ac:dyDescent="0.25">
      <c r="B30" s="2" t="s">
        <v>16</v>
      </c>
      <c r="C30" s="9">
        <v>169</v>
      </c>
      <c r="D30" s="16">
        <v>182.37333333333333</v>
      </c>
      <c r="F30" s="7">
        <f t="shared" si="0"/>
        <v>30821.093333333334</v>
      </c>
    </row>
    <row r="31" spans="2:6" x14ac:dyDescent="0.25">
      <c r="B31" s="4" t="s">
        <v>17</v>
      </c>
      <c r="C31" s="10">
        <v>169</v>
      </c>
      <c r="D31" s="17">
        <v>182.54666666666665</v>
      </c>
      <c r="F31" s="7">
        <f t="shared" si="0"/>
        <v>30850.386666666665</v>
      </c>
    </row>
    <row r="32" spans="2:6" x14ac:dyDescent="0.25">
      <c r="B32" s="2" t="s">
        <v>18</v>
      </c>
      <c r="C32" s="9">
        <v>104</v>
      </c>
      <c r="D32" s="16">
        <v>51.506666666666661</v>
      </c>
      <c r="F32" s="7">
        <f t="shared" si="0"/>
        <v>5356.6933333333327</v>
      </c>
    </row>
    <row r="33" spans="2:6" x14ac:dyDescent="0.25">
      <c r="B33" s="4" t="s">
        <v>25</v>
      </c>
      <c r="C33" s="10">
        <v>48</v>
      </c>
      <c r="D33" s="17">
        <v>143.56333333333336</v>
      </c>
      <c r="F33" s="7">
        <f t="shared" si="0"/>
        <v>6891.0400000000009</v>
      </c>
    </row>
    <row r="34" spans="2:6" x14ac:dyDescent="0.25">
      <c r="B34" s="6" t="s">
        <v>26</v>
      </c>
      <c r="C34" s="12"/>
      <c r="D34" s="20">
        <v>152.09666666666666</v>
      </c>
      <c r="F34" s="7"/>
    </row>
    <row r="35" spans="2:6" x14ac:dyDescent="0.25">
      <c r="B35" s="3" t="s">
        <v>27</v>
      </c>
      <c r="C35" s="9"/>
      <c r="D35" s="16"/>
      <c r="F35" s="7"/>
    </row>
    <row r="36" spans="2:6" x14ac:dyDescent="0.25">
      <c r="B36" s="2" t="s">
        <v>14</v>
      </c>
      <c r="C36" s="9">
        <v>76</v>
      </c>
      <c r="D36" s="16">
        <v>2500</v>
      </c>
      <c r="F36" s="7">
        <f t="shared" si="0"/>
        <v>190000</v>
      </c>
    </row>
    <row r="37" spans="2:6" x14ac:dyDescent="0.25">
      <c r="B37" s="4" t="s">
        <v>15</v>
      </c>
      <c r="C37" s="10">
        <v>76</v>
      </c>
      <c r="D37" s="17">
        <v>2500</v>
      </c>
      <c r="F37" s="7">
        <f t="shared" si="0"/>
        <v>190000</v>
      </c>
    </row>
    <row r="38" spans="2:6" x14ac:dyDescent="0.25">
      <c r="B38" s="2" t="s">
        <v>16</v>
      </c>
      <c r="C38" s="9">
        <v>76</v>
      </c>
      <c r="D38" s="16">
        <v>2500</v>
      </c>
      <c r="F38" s="7">
        <f t="shared" si="0"/>
        <v>190000</v>
      </c>
    </row>
    <row r="39" spans="2:6" x14ac:dyDescent="0.25">
      <c r="B39" s="4" t="s">
        <v>17</v>
      </c>
      <c r="C39" s="10">
        <v>76</v>
      </c>
      <c r="D39" s="17">
        <v>2500</v>
      </c>
      <c r="F39" s="7">
        <f t="shared" si="0"/>
        <v>190000</v>
      </c>
    </row>
    <row r="40" spans="2:6" x14ac:dyDescent="0.25">
      <c r="B40" s="2" t="s">
        <v>18</v>
      </c>
      <c r="C40" s="9">
        <v>76</v>
      </c>
      <c r="D40" s="16">
        <v>2500</v>
      </c>
      <c r="F40" s="7">
        <f t="shared" si="0"/>
        <v>190000</v>
      </c>
    </row>
    <row r="41" spans="2:6" x14ac:dyDescent="0.25">
      <c r="B41" s="4" t="s">
        <v>19</v>
      </c>
      <c r="C41" s="10">
        <v>76</v>
      </c>
      <c r="D41" s="17">
        <v>2500</v>
      </c>
      <c r="F41" s="7">
        <f t="shared" si="0"/>
        <v>190000</v>
      </c>
    </row>
    <row r="42" spans="2:6" x14ac:dyDescent="0.25">
      <c r="B42" s="2" t="s">
        <v>20</v>
      </c>
      <c r="C42" s="9">
        <v>76</v>
      </c>
      <c r="D42" s="16">
        <v>2500</v>
      </c>
      <c r="F42" s="7">
        <f t="shared" si="0"/>
        <v>190000</v>
      </c>
    </row>
    <row r="43" spans="2:6" x14ac:dyDescent="0.25">
      <c r="B43" s="5" t="s">
        <v>21</v>
      </c>
      <c r="C43" s="11">
        <v>76</v>
      </c>
      <c r="D43" s="18">
        <v>2500</v>
      </c>
      <c r="F43" s="7">
        <f t="shared" si="0"/>
        <v>190000</v>
      </c>
    </row>
    <row r="44" spans="2:6" x14ac:dyDescent="0.25">
      <c r="B44" s="3" t="s">
        <v>28</v>
      </c>
      <c r="C44" s="8"/>
      <c r="D44" s="19" t="s">
        <v>10</v>
      </c>
      <c r="F44" s="7"/>
    </row>
    <row r="45" spans="2:6" x14ac:dyDescent="0.25">
      <c r="B45" s="2" t="s">
        <v>3</v>
      </c>
      <c r="C45" s="9">
        <v>43</v>
      </c>
      <c r="D45" s="16">
        <v>1000</v>
      </c>
      <c r="F45" s="7">
        <f t="shared" si="0"/>
        <v>43000</v>
      </c>
    </row>
    <row r="46" spans="2:6" x14ac:dyDescent="0.25">
      <c r="B46" s="4" t="s">
        <v>4</v>
      </c>
      <c r="C46" s="10">
        <v>43</v>
      </c>
      <c r="D46" s="17">
        <v>1000</v>
      </c>
      <c r="F46" s="7">
        <f t="shared" si="0"/>
        <v>43000</v>
      </c>
    </row>
    <row r="47" spans="2:6" x14ac:dyDescent="0.25">
      <c r="B47" s="2" t="s">
        <v>5</v>
      </c>
      <c r="C47" s="9">
        <v>43</v>
      </c>
      <c r="D47" s="16">
        <v>1000</v>
      </c>
      <c r="F47" s="7">
        <f t="shared" si="0"/>
        <v>43000</v>
      </c>
    </row>
    <row r="48" spans="2:6" ht="15.75" thickBot="1" x14ac:dyDescent="0.3">
      <c r="B48" s="21" t="s">
        <v>6</v>
      </c>
      <c r="C48" s="22">
        <v>43</v>
      </c>
      <c r="D48" s="23">
        <v>1000</v>
      </c>
      <c r="F48" s="7">
        <f t="shared" si="0"/>
        <v>43000</v>
      </c>
    </row>
    <row r="50" spans="3:6" hidden="1" x14ac:dyDescent="0.25">
      <c r="C50" s="26">
        <f>SUM(C6:C48)</f>
        <v>2474</v>
      </c>
      <c r="F50" s="26">
        <f>SUM(F6:F48)</f>
        <v>1891085.3399999999</v>
      </c>
    </row>
    <row r="51" spans="3:6" x14ac:dyDescent="0.25">
      <c r="F51" s="26">
        <f>C50*8760</f>
        <v>21672240</v>
      </c>
    </row>
    <row r="52" spans="3:6" x14ac:dyDescent="0.25">
      <c r="F52" s="27">
        <f>F50/F51</f>
        <v>8.7258416296608007E-2</v>
      </c>
    </row>
  </sheetData>
  <pageMargins left="0.7" right="0.7" top="0.75" bottom="0.75" header="0.3" footer="0.3"/>
  <pageSetup orientation="portrait" r:id="rId1"/>
  <headerFooter>
    <oddFooter>&amp;RSchedule MM-S15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CaseNumber xmlns="8b86ae58-4ff9-4300-8876-bb89783e485c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PWD</SRCH_ObjectType>
    <Comments xmlns="73D6559D-4153-49F4-9AAC-5664712B4441" xsi:nil="true"/>
    <SRCH_DRSetNumber xmlns="8b86ae58-4ff9-4300-8876-bb89783e485c" xsi:nil="true"/>
    <SRCH_DocketId xmlns="8b86ae58-4ff9-4300-8876-bb89783e485c">797</SRCH_DocketId>
    <CaseType xmlns="8b86ae58-4ff9-4300-8876-bb89783e485c" xsi:nil="true"/>
    <CasePracticeArea xmlns="8b86ae58-4ff9-4300-8876-bb89783e485c" xsi:nil="true"/>
    <SRCH_DrSiteId xmlns="8b86ae58-4ff9-4300-8876-bb89783e485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4B6180D1D71409C0B41B02F9AAAD7" ma:contentTypeVersion="" ma:contentTypeDescription="Create a new document." ma:contentTypeScope="" ma:versionID="790271a2d81b3fa25b4d45ecf0b27de4">
  <xsd:schema xmlns:xsd="http://www.w3.org/2001/XMLSchema" xmlns:xs="http://www.w3.org/2001/XMLSchema" xmlns:p="http://schemas.microsoft.com/office/2006/metadata/properties" xmlns:ns2="73D6559D-4153-49F4-9AAC-5664712B4441" xmlns:ns3="8b86ae58-4ff9-4300-8876-bb89783e485c" xmlns:ns4="3cd211b7-472a-4bec-b012-d8e46728dbd9" targetNamespace="http://schemas.microsoft.com/office/2006/metadata/properties" ma:root="true" ma:fieldsID="b65e7a81779994cdd73402fbfc5f9515" ns2:_="" ns3:_="" ns4:_="">
    <xsd:import namespace="73D6559D-4153-49F4-9AAC-5664712B4441"/>
    <xsd:import namespace="8b86ae58-4ff9-4300-8876-bb89783e485c"/>
    <xsd:import namespace="3cd211b7-472a-4bec-b012-d8e46728dbd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SRCH_DRSetNumber" minOccurs="0"/>
                <xsd:element ref="ns3:SRCH_DRItemNumber" minOccurs="0"/>
                <xsd:element ref="ns3:SRCH_DrSite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6559D-4153-49F4-9AAC-5664712B4441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/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SRCH_DRSetNumber" ma:index="19" nillable="true" ma:displayName="Search DRSetNumber" ma:internalName="SRCH_DRSetNumber">
      <xsd:simpleType>
        <xsd:restriction base="dms:Text"/>
      </xsd:simpleType>
    </xsd:element>
    <xsd:element name="SRCH_DRItemNumber" ma:index="20" nillable="true" ma:displayName="Search DRItemNumber" ma:internalName="SRCH_DRItemNumber">
      <xsd:simpleType>
        <xsd:restriction base="dms:Text"/>
      </xsd:simpleType>
    </xsd:element>
    <xsd:element name="SRCH_DrSiteId" ma:index="21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211b7-472a-4bec-b012-d8e46728dbd9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FE7E25-8F47-432B-A66C-CD9F60C90DD2}">
  <ds:schemaRefs>
    <ds:schemaRef ds:uri="http://schemas.microsoft.com/office/2006/metadata/properties"/>
    <ds:schemaRef ds:uri="http://schemas.microsoft.com/office/infopath/2007/PartnerControls"/>
    <ds:schemaRef ds:uri="8b86ae58-4ff9-4300-8876-bb89783e485c"/>
    <ds:schemaRef ds:uri="73D6559D-4153-49F4-9AAC-5664712B4441"/>
  </ds:schemaRefs>
</ds:datastoreItem>
</file>

<file path=customXml/itemProps2.xml><?xml version="1.0" encoding="utf-8"?>
<ds:datastoreItem xmlns:ds="http://schemas.openxmlformats.org/officeDocument/2006/customXml" ds:itemID="{99BC9C10-B60D-4BA9-806A-2E105A1F6D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286067-273A-4F5B-8C9C-1CC758DC8A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6559D-4153-49F4-9AAC-5664712B4441"/>
    <ds:schemaRef ds:uri="8b86ae58-4ff9-4300-8876-bb89783e485c"/>
    <ds:schemaRef ds:uri="3cd211b7-472a-4bec-b012-d8e46728db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Michels, Matt R</dc:creator>
  <cp:lastModifiedBy>Keenoy, Erin</cp:lastModifiedBy>
  <cp:lastPrinted>2024-03-22T19:11:20Z</cp:lastPrinted>
  <dcterms:created xsi:type="dcterms:W3CDTF">2024-03-19T22:39:31Z</dcterms:created>
  <dcterms:modified xsi:type="dcterms:W3CDTF">2024-03-22T19:11:28Z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0x0101004EB4B6180D1D71409C0B41B02F9AAAD7</vt:lpwstr>
  </property>
</Properties>
</file>