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Sch2Pg1" sheetId="1" r:id="rId1"/>
    <sheet name="Sch2Pg2" sheetId="2" r:id="rId2"/>
    <sheet name="Sch2Pg3" sheetId="3" r:id="rId3"/>
    <sheet name="Sch2Pg4" sheetId="4" r:id="rId4"/>
    <sheet name="Sch7Pg1" sheetId="5" r:id="rId5"/>
    <sheet name="Sch7Pg2" sheetId="6" r:id="rId6"/>
    <sheet name="Sch7Pg3" sheetId="7" r:id="rId7"/>
    <sheet name="Sch7Pg4" sheetId="8" r:id="rId8"/>
    <sheet name="Sch7Pg5" sheetId="9" r:id="rId9"/>
    <sheet name="Sch7Pg6" sheetId="10" r:id="rId10"/>
    <sheet name="Sch7Pg7" sheetId="11" r:id="rId11"/>
  </sheets>
  <externalReferences>
    <externalReference r:id="rId14"/>
  </externalReferences>
  <definedNames>
    <definedName name="_xlnm.Print_Area" localSheetId="0">'Sch2Pg1'!$A$1:$E$39</definedName>
    <definedName name="_xlnm.Print_Area" localSheetId="1">'Sch2Pg2'!$A$1:$E$30</definedName>
    <definedName name="_xlnm.Print_Area" localSheetId="2">'Sch2Pg3'!$A$1:$E$31</definedName>
    <definedName name="_xlnm.Print_Area" localSheetId="3">'Sch2Pg4'!$A$1:$E$33</definedName>
    <definedName name="_xlnm.Print_Area" localSheetId="4">'Sch7Pg1'!$A$1:$F$41</definedName>
    <definedName name="_xlnm.Print_Area" localSheetId="5">'Sch7Pg2'!$A$1:$F$37</definedName>
    <definedName name="_xlnm.Print_Area" localSheetId="6">'Sch7Pg3'!$A$1:$F$40</definedName>
    <definedName name="_xlnm.Print_Area" localSheetId="7">'Sch7Pg4'!$A$1:$F$39</definedName>
    <definedName name="_xlnm.Print_Area" localSheetId="8">'Sch7Pg5'!$A$1:$F$34</definedName>
    <definedName name="_xlnm.Print_Area" localSheetId="9">'Sch7Pg6'!$A$1:$F$34</definedName>
    <definedName name="_xlnm.Print_Area" localSheetId="10">'Sch7Pg7'!$A$1:$F$30</definedName>
  </definedNames>
  <calcPr fullCalcOnLoad="1"/>
</workbook>
</file>

<file path=xl/sharedStrings.xml><?xml version="1.0" encoding="utf-8"?>
<sst xmlns="http://schemas.openxmlformats.org/spreadsheetml/2006/main" count="363" uniqueCount="300">
  <si>
    <t>ILEC Annual Report of</t>
  </si>
  <si>
    <t>for year ending December 31,</t>
  </si>
  <si>
    <t>BALANCE SHEET ACCOUNTS</t>
  </si>
  <si>
    <t>FCC #</t>
  </si>
  <si>
    <t>Account Description</t>
  </si>
  <si>
    <t>Amount</t>
  </si>
  <si>
    <t>Current Assets</t>
  </si>
  <si>
    <t>Cash</t>
  </si>
  <si>
    <t>Special Cash Deposits</t>
  </si>
  <si>
    <t>Working Cash Advance</t>
  </si>
  <si>
    <t>Temporary Investments</t>
  </si>
  <si>
    <t>Telecommunications Accounts Receivable</t>
  </si>
  <si>
    <t>Other Accounts Receivable</t>
  </si>
  <si>
    <t>Accounts Receivable Allowance - Other</t>
  </si>
  <si>
    <t>Notes Receivable</t>
  </si>
  <si>
    <t>Notes Receivable Allowance</t>
  </si>
  <si>
    <t>Interest and Dividends Receivable</t>
  </si>
  <si>
    <t>Material and Supplies</t>
  </si>
  <si>
    <t>Prepaid Rents</t>
  </si>
  <si>
    <t>Prepaid Taxes</t>
  </si>
  <si>
    <t>Prepaid Insurance</t>
  </si>
  <si>
    <t>Prepaid Directory Expenses</t>
  </si>
  <si>
    <t>Other Prepayments</t>
  </si>
  <si>
    <t>Other Current Assets</t>
  </si>
  <si>
    <t xml:space="preserve">     Total Current Assets</t>
  </si>
  <si>
    <t>Noncurrent Assets</t>
  </si>
  <si>
    <t>Investments in Affiliated Companies</t>
  </si>
  <si>
    <t>Investments in Nonaffiliated Companies</t>
  </si>
  <si>
    <t>Nonregulated Investments</t>
  </si>
  <si>
    <t>Unamortized Debt Issuance Expenses</t>
  </si>
  <si>
    <t>Sinking Funds</t>
  </si>
  <si>
    <t>Other Noncurrent Assets</t>
  </si>
  <si>
    <t>Deferred Tax Regulatory Asset</t>
  </si>
  <si>
    <t>Deferred Maintenance &amp; Retirements</t>
  </si>
  <si>
    <t>Deferred Charges</t>
  </si>
  <si>
    <t>Other Jurisdictional Assets-Net</t>
  </si>
  <si>
    <t xml:space="preserve">     Total Noncurrent Assets</t>
  </si>
  <si>
    <t>Regulated Plant</t>
  </si>
  <si>
    <t>Telecommunications Plant in Service</t>
  </si>
  <si>
    <t>Property Held For Future Telecommunications Use</t>
  </si>
  <si>
    <t>Telecommunications Plant Under Construction - Short Term</t>
  </si>
  <si>
    <t>Telecommunications Plant Under Construction - Long Term</t>
  </si>
  <si>
    <t>Telecommunications Plant Adjustment</t>
  </si>
  <si>
    <t>Nonoperating Plant</t>
  </si>
  <si>
    <t>Goodwill</t>
  </si>
  <si>
    <t xml:space="preserve">     Total Regulated Plant</t>
  </si>
  <si>
    <t>Depreciation and Amortization</t>
  </si>
  <si>
    <t>Accumulated Depreciation</t>
  </si>
  <si>
    <t>Accumulated Depreciation - Held For Future Use</t>
  </si>
  <si>
    <t>Accumulated Depreciation - Nonoperating</t>
  </si>
  <si>
    <t>Accumulated Depreciation - Capitalized Leases</t>
  </si>
  <si>
    <t>Accumulated Depreciation - Leasehold Improvements</t>
  </si>
  <si>
    <t>Accumulated Depreciation - Intangible</t>
  </si>
  <si>
    <t>Accumulated Depreciation - Other</t>
  </si>
  <si>
    <t xml:space="preserve">     Total Depreciation and Amortization</t>
  </si>
  <si>
    <t xml:space="preserve">     Net Plant</t>
  </si>
  <si>
    <t xml:space="preserve">     Total Assets</t>
  </si>
  <si>
    <t>Current Liabilities</t>
  </si>
  <si>
    <t>Accounts Payable</t>
  </si>
  <si>
    <t>Notes Payable</t>
  </si>
  <si>
    <t>Advanced Billing and Payments</t>
  </si>
  <si>
    <t>Customers' Deposits</t>
  </si>
  <si>
    <t>Current Maturities - Long Term</t>
  </si>
  <si>
    <t>Current Maturities - Capital Leases</t>
  </si>
  <si>
    <t>Income Taxes Accrued</t>
  </si>
  <si>
    <t>Other Taxes Accrued</t>
  </si>
  <si>
    <t>Net Current Deferred Operating Income Taxes</t>
  </si>
  <si>
    <t>Net Current Deferred Non-operating Income Taxes</t>
  </si>
  <si>
    <t>Other Accrued Liabilities</t>
  </si>
  <si>
    <t>Other Current Liabilities</t>
  </si>
  <si>
    <t xml:space="preserve">     Total Current Liabilities</t>
  </si>
  <si>
    <t>Long-Term Debt</t>
  </si>
  <si>
    <t>Funded Debt</t>
  </si>
  <si>
    <t>Premium on Long-Term Debt</t>
  </si>
  <si>
    <t>Discount on Long-Term Debt</t>
  </si>
  <si>
    <t>Reacquired Debt</t>
  </si>
  <si>
    <t>Obligations Under Capital Leases</t>
  </si>
  <si>
    <t>Advances From Affiliated Companies</t>
  </si>
  <si>
    <t>Other Long-Term Debt</t>
  </si>
  <si>
    <t xml:space="preserve">     Total Long-Term Debt</t>
  </si>
  <si>
    <t>Other Liabilities and Deferred Credits</t>
  </si>
  <si>
    <t>Other Long-Term Liabilities</t>
  </si>
  <si>
    <t>Unamortized Operating Investment Tax Credits - Net</t>
  </si>
  <si>
    <t>Unamortized Nonoperating Investment tax Credits - Net</t>
  </si>
  <si>
    <t>Net Non-current Deferred Operating Income Taxes</t>
  </si>
  <si>
    <t>Net Noncurrent Deferred Nonoperating Income Taxes</t>
  </si>
  <si>
    <t>Other Deferred Credits</t>
  </si>
  <si>
    <t>Other Jurisdictional Liabilities and Deferred Credits - Net</t>
  </si>
  <si>
    <t xml:space="preserve">     Total Other Liabilities and Deferred Credits</t>
  </si>
  <si>
    <t>Stockholders' Equity</t>
  </si>
  <si>
    <t>Capital stock</t>
  </si>
  <si>
    <t>Additional Paid -In Capital</t>
  </si>
  <si>
    <t>Treasury Stock</t>
  </si>
  <si>
    <t>Other Capital</t>
  </si>
  <si>
    <t>Retained Earnings</t>
  </si>
  <si>
    <t xml:space="preserve">     Total Stockholders' Equity</t>
  </si>
  <si>
    <t xml:space="preserve">     Total Liabilities and Shareholders' Equity</t>
  </si>
  <si>
    <t>Note: Southwestern Bell, L.P. total Liabilities and Shareholders Equity are not</t>
  </si>
  <si>
    <t xml:space="preserve">          maintained at a state level of detail.  Therefore, Total Liabilities and</t>
  </si>
  <si>
    <t xml:space="preserve">          Shareholders Equity will not agree to Total Assets.</t>
  </si>
  <si>
    <t>INCOME STATEMENT</t>
  </si>
  <si>
    <t>Missouri Jurisdiction</t>
  </si>
  <si>
    <t xml:space="preserve"> Total       Company</t>
  </si>
  <si>
    <t xml:space="preserve"> </t>
  </si>
  <si>
    <t>Local Network Services Revenues</t>
  </si>
  <si>
    <t>Basic Area Revenue</t>
  </si>
  <si>
    <t>Optional Extended Area Revenue</t>
  </si>
  <si>
    <t>Cellular Mobile Revenue</t>
  </si>
  <si>
    <t>Other Mobile Services Revenue</t>
  </si>
  <si>
    <t>Local Private Line Revenue</t>
  </si>
  <si>
    <t>Customer Premises Revenue</t>
  </si>
  <si>
    <t>Other Local Exchange Revenue</t>
  </si>
  <si>
    <t>Other Local Exchange Revenue Settlements</t>
  </si>
  <si>
    <t xml:space="preserve">    Total Local Network Services Revenues</t>
  </si>
  <si>
    <t>Network Access Services Revenues</t>
  </si>
  <si>
    <t>End User Revenue</t>
  </si>
  <si>
    <t>Switched Access Revenue</t>
  </si>
  <si>
    <t>Special Access Revenue</t>
  </si>
  <si>
    <t>State Access Revenue</t>
  </si>
  <si>
    <t>Total Network Access Services Revenues</t>
  </si>
  <si>
    <t>Long Distance Network Services Revenues</t>
  </si>
  <si>
    <t>Long Distance Message Revenue</t>
  </si>
  <si>
    <t>Long Distance Inward-only Revenue</t>
  </si>
  <si>
    <t>Long Distance Outward-only Revenue</t>
  </si>
  <si>
    <t>Subvoice Grade L.D. Private Network Revenue</t>
  </si>
  <si>
    <t>Voice Grade L.D. Private Network Revenue</t>
  </si>
  <si>
    <t>Audio Program Grade L.D. Private Network Revenue</t>
  </si>
  <si>
    <t>Video Program Grade L.D. Private Network Revenue</t>
  </si>
  <si>
    <t>Digital Transmission L.D. Private Network Revenue</t>
  </si>
  <si>
    <t>Long Distance Private Network Switching Revenue</t>
  </si>
  <si>
    <t>Other Long Distance Private Network Revenue</t>
  </si>
  <si>
    <t>Other L.D. Private Network Revenue Settlements</t>
  </si>
  <si>
    <t>Other Long Distance Revenues</t>
  </si>
  <si>
    <t>Other Long Distance Revenue Settlements</t>
  </si>
  <si>
    <t>Total Long Distance Network Services Revenue</t>
  </si>
  <si>
    <t xml:space="preserve"> Total     Company</t>
  </si>
  <si>
    <t>Miscellaneous Revenues</t>
  </si>
  <si>
    <t>Directory Revenue</t>
  </si>
  <si>
    <t>Rent Revenue</t>
  </si>
  <si>
    <t>Corporate Operations Revenue</t>
  </si>
  <si>
    <t>Special Billing Arrangements Revenue</t>
  </si>
  <si>
    <t>Customer Operations Revenue</t>
  </si>
  <si>
    <t>Plant Operations Revenue</t>
  </si>
  <si>
    <t>Other Incidental Regulated Revenue</t>
  </si>
  <si>
    <t>Other Revenue Settlements</t>
  </si>
  <si>
    <t>Carrier Billing &amp; Collection Revenue</t>
  </si>
  <si>
    <t xml:space="preserve">    Total Miscellaneous Revenues</t>
  </si>
  <si>
    <t>Non-Regulated Operating Revenue</t>
  </si>
  <si>
    <t>Uncollectible Revenues</t>
  </si>
  <si>
    <t>Uncollectible Revenue - Telecommunications</t>
  </si>
  <si>
    <t>Uncollectible Revenue - Other</t>
  </si>
  <si>
    <t xml:space="preserve">    Total Uncollectible Revenues</t>
  </si>
  <si>
    <t xml:space="preserve">    Total Operating Revenues</t>
  </si>
  <si>
    <t>Reconciliation to MO Jurisdictional revenues</t>
  </si>
  <si>
    <t>Missouri Interstate Revenues</t>
  </si>
  <si>
    <t>Non-Regulated Revenues</t>
  </si>
  <si>
    <t>Non-Regulated Uncollectibles</t>
  </si>
  <si>
    <t>Intrastate Uncollectibles</t>
  </si>
  <si>
    <t xml:space="preserve">     MO Jurisdictional Revenues*</t>
  </si>
  <si>
    <t>*MO Jurisdictional Revenues should match</t>
  </si>
  <si>
    <t>Statement of Revenue (MoPSC Assessment)</t>
  </si>
  <si>
    <t>Plant Specific Operations Expense</t>
  </si>
  <si>
    <t>Network Support Expense</t>
  </si>
  <si>
    <t>Motor Vehicle Expense</t>
  </si>
  <si>
    <t>Aircraft Expense</t>
  </si>
  <si>
    <t>Tools and Other Work Equipment Expense</t>
  </si>
  <si>
    <t>General Support Expenses</t>
  </si>
  <si>
    <t>Land and Building Expenses</t>
  </si>
  <si>
    <t>Furniture and Artworks Expense</t>
  </si>
  <si>
    <t>Office Equipment Expense</t>
  </si>
  <si>
    <t>General Purpose Computers Expense</t>
  </si>
  <si>
    <t>Central Office Switching Expense</t>
  </si>
  <si>
    <t>Analog Electronic Expense</t>
  </si>
  <si>
    <t>Digital Electronic Expense</t>
  </si>
  <si>
    <t>Electro-mechanical Expense</t>
  </si>
  <si>
    <t>Operator System Expense</t>
  </si>
  <si>
    <t>Central Office Transmission Expense</t>
  </si>
  <si>
    <t>Radio Systems Expense</t>
  </si>
  <si>
    <t>Circuit Equipment Expense</t>
  </si>
  <si>
    <t>Information Origation/termination Expense</t>
  </si>
  <si>
    <t>Station Apparatus Expense</t>
  </si>
  <si>
    <t>Large Private Branch Exchange Expense</t>
  </si>
  <si>
    <t>Public Telephone Terminal Equipment Expense</t>
  </si>
  <si>
    <t>Other Terminal Equipment Expense</t>
  </si>
  <si>
    <t>Cable and Wire Facilities Expense</t>
  </si>
  <si>
    <t>Poles Expense</t>
  </si>
  <si>
    <t>Aerial Cable Expense</t>
  </si>
  <si>
    <t>Underground Cable Expense</t>
  </si>
  <si>
    <t>Buried Cable Expense</t>
  </si>
  <si>
    <t>Submarine Cable Expense</t>
  </si>
  <si>
    <t>Deep Sea Cable Expense</t>
  </si>
  <si>
    <t>Intrabuilding Network Cable Expense</t>
  </si>
  <si>
    <t>Aerial Wire Expense</t>
  </si>
  <si>
    <t>Conduit Systems Expense</t>
  </si>
  <si>
    <t xml:space="preserve">    Total Plant Specific Operations Expense</t>
  </si>
  <si>
    <t>Plant Non-specific Operations Expense</t>
  </si>
  <si>
    <t>Other Property Plant and Equipment Expense</t>
  </si>
  <si>
    <t>Telecommunications Use Expense</t>
  </si>
  <si>
    <t>Provisioning Expense</t>
  </si>
  <si>
    <t>Network Operations Expense</t>
  </si>
  <si>
    <t>Power Expense</t>
  </si>
  <si>
    <t>Network Administration Expense</t>
  </si>
  <si>
    <t>Testing Expense</t>
  </si>
  <si>
    <t>Plant Operations Administration Expense</t>
  </si>
  <si>
    <t>Engineering Expense</t>
  </si>
  <si>
    <t>Access Expense</t>
  </si>
  <si>
    <t xml:space="preserve">    Total Plant Non-specific Operations Expense</t>
  </si>
  <si>
    <t>Depreciation and Amortization Expense</t>
  </si>
  <si>
    <t>Depreciation Expense - Plant in Service</t>
  </si>
  <si>
    <t>Depreciation Expense - Plant Held for Future Use</t>
  </si>
  <si>
    <t>Amortization Expense - Tangible</t>
  </si>
  <si>
    <t>Amortization Expense - Intangible</t>
  </si>
  <si>
    <t>Amortization Expense - Other</t>
  </si>
  <si>
    <t>Total Depreciation and Amortization Expense</t>
  </si>
  <si>
    <t>Customer Operations Expense</t>
  </si>
  <si>
    <t>Marketing</t>
  </si>
  <si>
    <t>Product Managemeny</t>
  </si>
  <si>
    <t>Sales</t>
  </si>
  <si>
    <t>Product Advertising</t>
  </si>
  <si>
    <t>Services</t>
  </si>
  <si>
    <t>Call Completion Services</t>
  </si>
  <si>
    <t xml:space="preserve">Number Services </t>
  </si>
  <si>
    <t>Customer Services</t>
  </si>
  <si>
    <t xml:space="preserve">    Total Customer Operations Expenses</t>
  </si>
  <si>
    <t>Corporate Operations Expense</t>
  </si>
  <si>
    <t>Executive and Planning</t>
  </si>
  <si>
    <t>Executive</t>
  </si>
  <si>
    <t>Planning</t>
  </si>
  <si>
    <t>General and Administrative</t>
  </si>
  <si>
    <t>Accounting and Finance</t>
  </si>
  <si>
    <t>External Relations</t>
  </si>
  <si>
    <t>Human Resources</t>
  </si>
  <si>
    <t>Information Management</t>
  </si>
  <si>
    <t>Legal</t>
  </si>
  <si>
    <t>Procurement</t>
  </si>
  <si>
    <t>Research and Development</t>
  </si>
  <si>
    <t>Other General and Administrative</t>
  </si>
  <si>
    <t>Provision for Uncollectible Notes Receivable</t>
  </si>
  <si>
    <t xml:space="preserve">    Total Corporate Operations Expense</t>
  </si>
  <si>
    <t xml:space="preserve">    Total Operating Expense</t>
  </si>
  <si>
    <t xml:space="preserve">    Net Operating Income</t>
  </si>
  <si>
    <t>Other Operating Income and Expense</t>
  </si>
  <si>
    <t>Income from Custom Work</t>
  </si>
  <si>
    <t>Return from Nonregulated Use of Regulated Facilities</t>
  </si>
  <si>
    <t>Gains and Losses from Foreign Exchange</t>
  </si>
  <si>
    <t>Gains or Losses from Disposition of Land and Artwork</t>
  </si>
  <si>
    <t>Other Operating Gains and Losses</t>
  </si>
  <si>
    <t xml:space="preserve">    Total Other Operating Income and Expense</t>
  </si>
  <si>
    <t>Total    Company</t>
  </si>
  <si>
    <t>Operating Taxes</t>
  </si>
  <si>
    <t>Operating Investment Tax Credits - Net</t>
  </si>
  <si>
    <t>Operating Federal Income Taxes</t>
  </si>
  <si>
    <t>Operating State and Local Income Taxes</t>
  </si>
  <si>
    <t>Operating Other Taxes</t>
  </si>
  <si>
    <t>Provision for Deferred Operating Income Taxes - Net</t>
  </si>
  <si>
    <t xml:space="preserve">    Total Operating Taxes</t>
  </si>
  <si>
    <t>Nonoperating Income and Expense</t>
  </si>
  <si>
    <t>Dividend Income</t>
  </si>
  <si>
    <t>Interest Income</t>
  </si>
  <si>
    <t>Income from Sinking &amp; Other Funds</t>
  </si>
  <si>
    <t>Allowance for Funds Used During Construction</t>
  </si>
  <si>
    <t>Gains or Losses from the Disposition of Certain Property</t>
  </si>
  <si>
    <t>Other Nonoperating Income</t>
  </si>
  <si>
    <t>Special Charges</t>
  </si>
  <si>
    <t xml:space="preserve">    Total Nonoperating Income and Expense</t>
  </si>
  <si>
    <t>Nonoperating Taxes</t>
  </si>
  <si>
    <t>Nonoperating Investment Tax Credits - Net</t>
  </si>
  <si>
    <t>Nonoperating Federal Income Taxes</t>
  </si>
  <si>
    <t>Nonoperating State &amp; Local Income Taxes</t>
  </si>
  <si>
    <t>Nonoperating Other Taxes</t>
  </si>
  <si>
    <t>Provision for Deferred Nonoperating Income Taxes - Net</t>
  </si>
  <si>
    <t xml:space="preserve">    Total Non-Operating Taxes</t>
  </si>
  <si>
    <t>Interest &amp; Related Items</t>
  </si>
  <si>
    <t>Interest on Funded Debt</t>
  </si>
  <si>
    <t>Interest Expense - Capital Leases</t>
  </si>
  <si>
    <t>Amortization of Debt Issuance Expense</t>
  </si>
  <si>
    <t>Other Interest Deductions</t>
  </si>
  <si>
    <t xml:space="preserve">    Total Interest &amp; Related Items</t>
  </si>
  <si>
    <t>Extraordinary Items</t>
  </si>
  <si>
    <t>Extraordinary Income Credits</t>
  </si>
  <si>
    <t>Extraordinary Income Charges</t>
  </si>
  <si>
    <t>Current Income Tax Effect of Extraordinary Items-Net</t>
  </si>
  <si>
    <t>Provision for Deferred Income Tax Effect of Extraordinary Items-Net</t>
  </si>
  <si>
    <t xml:space="preserve">    Total Extraordinary Items</t>
  </si>
  <si>
    <t>Jurisdictional Differences &amp; Nonregulated Items</t>
  </si>
  <si>
    <t>Income Effect of Jurisdictional Ratemaking Difference-Net</t>
  </si>
  <si>
    <t>Nonregulated Net Income</t>
  </si>
  <si>
    <t xml:space="preserve">    Total Jurisdictional Differences &amp; Nonregulated Items</t>
  </si>
  <si>
    <t xml:space="preserve">    NET INCOME</t>
  </si>
  <si>
    <t xml:space="preserve">Schedule 7 Page 1 of 7                                      Exhbit 2 </t>
  </si>
  <si>
    <t>Schedule 2 Page 1 of 4                    Exhibit 2</t>
  </si>
  <si>
    <t>Schedule 2 Page 2 of 4               Exhibit 2</t>
  </si>
  <si>
    <t>Schedule 2 Page 3 of 4              Exhibit 2</t>
  </si>
  <si>
    <t>Schedule 2 Page 4 of 4       Exhibit 2</t>
  </si>
  <si>
    <t xml:space="preserve">Schedule 7 Page 2 of 7        Exhibit 2  </t>
  </si>
  <si>
    <t>Schedule 7 Page 3 of 7          Exhibit 2</t>
  </si>
  <si>
    <t>Schedule 7 Page 4 of 7       Exhibit 2</t>
  </si>
  <si>
    <t>Schedule 7 Page 5 of 7            Exhibit 2</t>
  </si>
  <si>
    <t>Schedule 7 Page 6 of 7                Exhibit 2</t>
  </si>
  <si>
    <t>Schedule 7 Page 7 of 7                   Exhibit 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</si>
</sst>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&lt;=9999999]###\-####;\(###\)\ ###\-####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0.000%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[$€-2]\ #,##0.00_);[Red]\([$€-2]\ #,##0.00\)"/>
    <numFmt numFmtId="178" formatCode="&quot;$&quot;#,##0.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_);_(* \(#,##0\);_(* &quot;-&quot;??_);_(@_)"/>
    <numFmt numFmtId="182" formatCode="_(* #,##0.0_);_(* \(#,##0.0\);_(* &quot;-&quot;??_);_(@_)"/>
    <numFmt numFmtId="183" formatCode="#,##0.0"/>
    <numFmt numFmtId="184" formatCode="0.000"/>
    <numFmt numFmtId="185" formatCode="#,##0.000"/>
    <numFmt numFmtId="186" formatCode="#,##0.0000"/>
    <numFmt numFmtId="187" formatCode="#,##0.00000"/>
  </numFmts>
  <fonts count="10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2" borderId="0" xfId="21" applyFont="1" applyFill="1" applyAlignment="1">
      <alignment horizontal="right"/>
      <protection/>
    </xf>
    <xf numFmtId="0" fontId="3" fillId="2" borderId="0" xfId="21" applyFont="1" applyFill="1" applyAlignment="1">
      <alignment/>
      <protection/>
    </xf>
    <xf numFmtId="0" fontId="3" fillId="2" borderId="0" xfId="21" applyFont="1" applyFill="1">
      <alignment/>
      <protection/>
    </xf>
    <xf numFmtId="0" fontId="6" fillId="2" borderId="0" xfId="21" applyFont="1" applyFill="1" applyAlignment="1">
      <alignment horizontal="center"/>
      <protection/>
    </xf>
    <xf numFmtId="0" fontId="6" fillId="2" borderId="1" xfId="21" applyNumberFormat="1" applyFont="1" applyFill="1" applyBorder="1" applyAlignment="1">
      <alignment horizontal="left"/>
      <protection/>
    </xf>
    <xf numFmtId="0" fontId="5" fillId="2" borderId="2" xfId="21" applyFont="1" applyFill="1" applyBorder="1" applyAlignment="1">
      <alignment horizontal="center"/>
      <protection/>
    </xf>
    <xf numFmtId="0" fontId="8" fillId="2" borderId="2" xfId="21" applyFont="1" applyFill="1" applyBorder="1">
      <alignment/>
      <protection/>
    </xf>
    <xf numFmtId="0" fontId="8" fillId="2" borderId="2" xfId="21" applyFont="1" applyFill="1" applyBorder="1" applyAlignment="1">
      <alignment horizontal="center"/>
      <protection/>
    </xf>
    <xf numFmtId="0" fontId="7" fillId="2" borderId="0" xfId="21" applyFont="1" applyFill="1" applyAlignment="1">
      <alignment horizontal="center"/>
      <protection/>
    </xf>
    <xf numFmtId="0" fontId="7" fillId="2" borderId="3" xfId="21" applyFont="1" applyFill="1" applyBorder="1" applyAlignment="1">
      <alignment/>
      <protection/>
    </xf>
    <xf numFmtId="0" fontId="3" fillId="2" borderId="3" xfId="21" applyFont="1" applyFill="1" applyBorder="1" applyAlignment="1">
      <alignment/>
      <protection/>
    </xf>
    <xf numFmtId="0" fontId="3" fillId="2" borderId="4" xfId="21" applyFont="1" applyFill="1" applyBorder="1" applyAlignment="1">
      <alignment/>
      <protection/>
    </xf>
    <xf numFmtId="37" fontId="4" fillId="2" borderId="0" xfId="21" applyNumberFormat="1" applyFont="1" applyFill="1">
      <alignment/>
      <protection/>
    </xf>
    <xf numFmtId="0" fontId="3" fillId="2" borderId="0" xfId="21" applyFont="1" applyFill="1" applyBorder="1" applyAlignment="1">
      <alignment/>
      <protection/>
    </xf>
    <xf numFmtId="5" fontId="7" fillId="2" borderId="5" xfId="21" applyNumberFormat="1" applyFont="1" applyFill="1" applyBorder="1">
      <alignment/>
      <protection/>
    </xf>
    <xf numFmtId="0" fontId="7" fillId="2" borderId="0" xfId="21" applyFont="1" applyFill="1" applyAlignment="1">
      <alignment/>
      <protection/>
    </xf>
    <xf numFmtId="0" fontId="5" fillId="2" borderId="6" xfId="21" applyFont="1" applyFill="1" applyBorder="1" applyAlignment="1">
      <alignment/>
      <protection/>
    </xf>
    <xf numFmtId="0" fontId="3" fillId="2" borderId="7" xfId="21" applyFont="1" applyFill="1" applyBorder="1" applyAlignment="1">
      <alignment/>
      <protection/>
    </xf>
    <xf numFmtId="5" fontId="7" fillId="2" borderId="8" xfId="21" applyNumberFormat="1" applyFont="1" applyFill="1" applyBorder="1">
      <alignment/>
      <protection/>
    </xf>
    <xf numFmtId="37" fontId="7" fillId="2" borderId="0" xfId="21" applyNumberFormat="1" applyFont="1" applyFill="1">
      <alignment/>
      <protection/>
    </xf>
    <xf numFmtId="0" fontId="3" fillId="0" borderId="6" xfId="21" applyFont="1" applyBorder="1" applyAlignment="1">
      <alignment/>
      <protection/>
    </xf>
    <xf numFmtId="0" fontId="4" fillId="2" borderId="0" xfId="21" applyFont="1" applyFill="1" applyAlignment="1">
      <alignment horizontal="center"/>
      <protection/>
    </xf>
    <xf numFmtId="0" fontId="4" fillId="2" borderId="0" xfId="21" applyFont="1" applyFill="1">
      <alignment/>
      <protection/>
    </xf>
    <xf numFmtId="5" fontId="3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7" fillId="2" borderId="1" xfId="21" applyFont="1" applyFill="1" applyBorder="1">
      <alignment/>
      <protection/>
    </xf>
    <xf numFmtId="0" fontId="9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6" fillId="2" borderId="0" xfId="21" applyFont="1" applyFill="1" applyBorder="1">
      <alignment/>
      <protection/>
    </xf>
    <xf numFmtId="167" fontId="7" fillId="2" borderId="5" xfId="21" applyNumberFormat="1" applyFont="1" applyFill="1" applyBorder="1">
      <alignment/>
      <protection/>
    </xf>
    <xf numFmtId="167" fontId="7" fillId="2" borderId="8" xfId="21" applyNumberFormat="1" applyFont="1" applyFill="1" applyBorder="1">
      <alignment/>
      <protection/>
    </xf>
    <xf numFmtId="0" fontId="5" fillId="2" borderId="2" xfId="21" applyFont="1" applyFill="1" applyBorder="1" applyAlignment="1">
      <alignment horizontal="center" wrapText="1"/>
      <protection/>
    </xf>
    <xf numFmtId="0" fontId="7" fillId="2" borderId="0" xfId="21" applyFont="1" applyFill="1" applyAlignment="1">
      <alignment horizontal="left"/>
      <protection/>
    </xf>
    <xf numFmtId="167" fontId="7" fillId="2" borderId="5" xfId="17" applyNumberFormat="1" applyFont="1" applyFill="1" applyBorder="1" applyAlignment="1">
      <alignment/>
    </xf>
    <xf numFmtId="167" fontId="7" fillId="2" borderId="9" xfId="17" applyNumberFormat="1" applyFont="1" applyFill="1" applyBorder="1" applyAlignment="1">
      <alignment/>
    </xf>
    <xf numFmtId="0" fontId="7" fillId="2" borderId="3" xfId="21" applyFont="1" applyFill="1" applyBorder="1" applyAlignment="1">
      <alignment horizontal="left"/>
      <protection/>
    </xf>
    <xf numFmtId="0" fontId="5" fillId="2" borderId="0" xfId="21" applyFont="1" applyFill="1" applyBorder="1" applyAlignment="1">
      <alignment horizontal="left"/>
      <protection/>
    </xf>
    <xf numFmtId="167" fontId="7" fillId="2" borderId="0" xfId="17" applyNumberFormat="1" applyFont="1" applyFill="1" applyBorder="1" applyAlignment="1">
      <alignment/>
    </xf>
    <xf numFmtId="0" fontId="3" fillId="2" borderId="6" xfId="21" applyFont="1" applyFill="1" applyBorder="1">
      <alignment/>
      <protection/>
    </xf>
    <xf numFmtId="180" fontId="3" fillId="2" borderId="5" xfId="17" applyNumberFormat="1" applyFont="1" applyFill="1" applyBorder="1" applyAlignment="1">
      <alignment/>
    </xf>
    <xf numFmtId="0" fontId="3" fillId="3" borderId="5" xfId="21" applyFont="1" applyFill="1" applyBorder="1">
      <alignment/>
      <protection/>
    </xf>
    <xf numFmtId="180" fontId="3" fillId="2" borderId="10" xfId="17" applyNumberFormat="1" applyFont="1" applyFill="1" applyBorder="1" applyAlignment="1">
      <alignment/>
    </xf>
    <xf numFmtId="0" fontId="3" fillId="3" borderId="10" xfId="21" applyFont="1" applyFill="1" applyBorder="1">
      <alignment/>
      <protection/>
    </xf>
    <xf numFmtId="0" fontId="5" fillId="2" borderId="6" xfId="21" applyFont="1" applyFill="1" applyBorder="1">
      <alignment/>
      <protection/>
    </xf>
    <xf numFmtId="0" fontId="6" fillId="2" borderId="6" xfId="21" applyFont="1" applyFill="1" applyBorder="1">
      <alignment/>
      <protection/>
    </xf>
    <xf numFmtId="167" fontId="3" fillId="2" borderId="9" xfId="21" applyNumberFormat="1" applyFont="1" applyFill="1" applyBorder="1">
      <alignment/>
      <protection/>
    </xf>
    <xf numFmtId="0" fontId="3" fillId="3" borderId="9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7" fillId="4" borderId="0" xfId="21" applyFont="1" applyFill="1" applyBorder="1" applyAlignment="1">
      <alignment horizontal="left"/>
      <protection/>
    </xf>
    <xf numFmtId="0" fontId="3" fillId="2" borderId="1" xfId="21" applyFont="1" applyFill="1" applyBorder="1">
      <alignment/>
      <protection/>
    </xf>
    <xf numFmtId="49" fontId="7" fillId="4" borderId="1" xfId="21" applyNumberFormat="1" applyFont="1" applyFill="1" applyBorder="1" applyAlignment="1">
      <alignment horizontal="left" vertical="top" indent="2"/>
      <protection/>
    </xf>
    <xf numFmtId="0" fontId="6" fillId="2" borderId="0" xfId="21" applyFont="1" applyFill="1" applyBorder="1" applyAlignment="1">
      <alignment horizontal="left" indent="2"/>
      <protection/>
    </xf>
    <xf numFmtId="0" fontId="7" fillId="2" borderId="3" xfId="21" applyFont="1" applyFill="1" applyBorder="1">
      <alignment/>
      <protection/>
    </xf>
    <xf numFmtId="0" fontId="3" fillId="0" borderId="0" xfId="21" applyFont="1">
      <alignment/>
      <protection/>
    </xf>
    <xf numFmtId="180" fontId="7" fillId="2" borderId="0" xfId="17" applyNumberFormat="1" applyFont="1" applyFill="1" applyAlignment="1">
      <alignment/>
    </xf>
    <xf numFmtId="167" fontId="3" fillId="2" borderId="0" xfId="21" applyNumberFormat="1" applyFont="1" applyFill="1">
      <alignment/>
      <protection/>
    </xf>
    <xf numFmtId="0" fontId="3" fillId="2" borderId="0" xfId="21" applyFont="1" applyFill="1" applyAlignment="1">
      <alignment horizontal="center"/>
      <protection/>
    </xf>
    <xf numFmtId="166" fontId="3" fillId="2" borderId="0" xfId="21" applyNumberFormat="1" applyFont="1" applyFill="1">
      <alignment/>
      <protection/>
    </xf>
    <xf numFmtId="0" fontId="3" fillId="2" borderId="11" xfId="21" applyFont="1" applyFill="1" applyBorder="1" applyAlignment="1">
      <alignment/>
      <protection/>
    </xf>
    <xf numFmtId="0" fontId="3" fillId="2" borderId="1" xfId="21" applyFont="1" applyFill="1" applyBorder="1" applyAlignment="1">
      <alignment/>
      <protection/>
    </xf>
    <xf numFmtId="0" fontId="5" fillId="2" borderId="12" xfId="21" applyFont="1" applyFill="1" applyBorder="1" applyAlignment="1">
      <alignment horizontal="left"/>
      <protection/>
    </xf>
    <xf numFmtId="0" fontId="5" fillId="2" borderId="6" xfId="21" applyFont="1" applyFill="1" applyBorder="1" applyAlignment="1">
      <alignment horizontal="left"/>
      <protection/>
    </xf>
    <xf numFmtId="0" fontId="3" fillId="0" borderId="6" xfId="21" applyFont="1" applyBorder="1" applyAlignment="1">
      <alignment horizontal="left"/>
      <protection/>
    </xf>
    <xf numFmtId="0" fontId="3" fillId="2" borderId="2" xfId="21" applyFont="1" applyFill="1" applyBorder="1" applyAlignment="1">
      <alignment/>
      <protection/>
    </xf>
    <xf numFmtId="0" fontId="5" fillId="2" borderId="0" xfId="21" applyFont="1" applyFill="1" applyAlignment="1">
      <alignment horizontal="center"/>
      <protection/>
    </xf>
    <xf numFmtId="0" fontId="7" fillId="2" borderId="3" xfId="21" applyFont="1" applyFill="1" applyBorder="1" applyAlignment="1">
      <alignment horizontal="left"/>
      <protection/>
    </xf>
    <xf numFmtId="0" fontId="3" fillId="2" borderId="3" xfId="21" applyFont="1" applyFill="1" applyBorder="1" applyAlignment="1">
      <alignment/>
      <protection/>
    </xf>
    <xf numFmtId="0" fontId="7" fillId="2" borderId="4" xfId="21" applyFont="1" applyFill="1" applyBorder="1" applyAlignment="1">
      <alignment/>
      <protection/>
    </xf>
    <xf numFmtId="0" fontId="3" fillId="2" borderId="4" xfId="21" applyFont="1" applyFill="1" applyBorder="1" applyAlignment="1">
      <alignment/>
      <protection/>
    </xf>
    <xf numFmtId="0" fontId="5" fillId="2" borderId="0" xfId="21" applyFont="1" applyFill="1" applyAlignment="1">
      <alignment horizontal="left"/>
      <protection/>
    </xf>
    <xf numFmtId="0" fontId="7" fillId="2" borderId="0" xfId="21" applyFont="1" applyFill="1" applyAlignment="1">
      <alignment/>
      <protection/>
    </xf>
    <xf numFmtId="0" fontId="3" fillId="0" borderId="0" xfId="21" applyFont="1" applyAlignment="1">
      <alignment/>
      <protection/>
    </xf>
    <xf numFmtId="0" fontId="3" fillId="0" borderId="13" xfId="21" applyFont="1" applyBorder="1" applyAlignment="1">
      <alignment/>
      <protection/>
    </xf>
    <xf numFmtId="49" fontId="6" fillId="2" borderId="12" xfId="21" applyNumberFormat="1" applyFont="1" applyFill="1" applyBorder="1" applyAlignment="1">
      <alignment horizontal="right"/>
      <protection/>
    </xf>
    <xf numFmtId="0" fontId="3" fillId="2" borderId="0" xfId="21" applyFont="1" applyFill="1" applyAlignment="1">
      <alignment/>
      <protection/>
    </xf>
    <xf numFmtId="0" fontId="3" fillId="2" borderId="13" xfId="21" applyFont="1" applyFill="1" applyBorder="1" applyAlignment="1">
      <alignment/>
      <protection/>
    </xf>
    <xf numFmtId="2" fontId="6" fillId="2" borderId="1" xfId="21" applyNumberFormat="1" applyFont="1" applyFill="1" applyBorder="1" applyAlignment="1">
      <alignment horizontal="left"/>
      <protection/>
    </xf>
    <xf numFmtId="0" fontId="6" fillId="2" borderId="0" xfId="21" applyFont="1" applyFill="1" applyAlignment="1">
      <alignment horizontal="center"/>
      <protection/>
    </xf>
    <xf numFmtId="0" fontId="5" fillId="2" borderId="0" xfId="21" applyFont="1" applyFill="1" applyAlignment="1">
      <alignment horizontal="center" vertical="center"/>
      <protection/>
    </xf>
    <xf numFmtId="0" fontId="7" fillId="2" borderId="0" xfId="21" applyFont="1" applyFill="1" applyAlignment="1">
      <alignment horizontal="center" vertical="center"/>
      <protection/>
    </xf>
    <xf numFmtId="0" fontId="7" fillId="2" borderId="0" xfId="21" applyFont="1" applyFill="1" applyBorder="1" applyAlignment="1">
      <alignment/>
      <protection/>
    </xf>
    <xf numFmtId="0" fontId="3" fillId="2" borderId="0" xfId="21" applyFont="1" applyFill="1" applyBorder="1" applyAlignment="1">
      <alignment/>
      <protection/>
    </xf>
    <xf numFmtId="0" fontId="7" fillId="2" borderId="0" xfId="21" applyFont="1" applyFill="1" applyAlignment="1">
      <alignment horizontal="center"/>
      <protection/>
    </xf>
    <xf numFmtId="0" fontId="5" fillId="2" borderId="6" xfId="21" applyFont="1" applyFill="1" applyBorder="1" applyAlignment="1">
      <alignment/>
      <protection/>
    </xf>
    <xf numFmtId="0" fontId="3" fillId="2" borderId="6" xfId="21" applyFont="1" applyFill="1" applyBorder="1" applyAlignment="1">
      <alignment/>
      <protection/>
    </xf>
    <xf numFmtId="0" fontId="7" fillId="2" borderId="1" xfId="21" applyFont="1" applyFill="1" applyBorder="1" applyAlignment="1">
      <alignment/>
      <protection/>
    </xf>
    <xf numFmtId="0" fontId="3" fillId="0" borderId="1" xfId="21" applyFont="1" applyBorder="1" applyAlignment="1">
      <alignment/>
      <protection/>
    </xf>
    <xf numFmtId="0" fontId="3" fillId="0" borderId="6" xfId="21" applyFont="1" applyBorder="1" applyAlignment="1">
      <alignment/>
      <protection/>
    </xf>
    <xf numFmtId="0" fontId="5" fillId="2" borderId="0" xfId="21" applyFont="1" applyFill="1" applyAlignment="1">
      <alignment horizontal="right"/>
      <protection/>
    </xf>
    <xf numFmtId="0" fontId="7" fillId="2" borderId="13" xfId="21" applyFont="1" applyFill="1" applyBorder="1" applyAlignment="1">
      <alignment/>
      <protection/>
    </xf>
    <xf numFmtId="2" fontId="6" fillId="2" borderId="1" xfId="21" applyNumberFormat="1" applyFont="1" applyFill="1" applyBorder="1" applyAlignment="1">
      <alignment horizontal="left" indent="2"/>
      <protection/>
    </xf>
    <xf numFmtId="0" fontId="3" fillId="0" borderId="1" xfId="21" applyFont="1" applyBorder="1" applyAlignment="1">
      <alignment horizontal="left" indent="2"/>
      <protection/>
    </xf>
    <xf numFmtId="2" fontId="6" fillId="2" borderId="12" xfId="21" applyNumberFormat="1" applyFont="1" applyFill="1" applyBorder="1" applyAlignment="1">
      <alignment horizontal="right"/>
      <protection/>
    </xf>
    <xf numFmtId="0" fontId="5" fillId="2" borderId="2" xfId="21" applyFont="1" applyFill="1" applyBorder="1" applyAlignment="1">
      <alignment horizontal="center"/>
      <protection/>
    </xf>
    <xf numFmtId="0" fontId="3" fillId="0" borderId="2" xfId="21" applyFont="1" applyBorder="1" applyAlignment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1" xfId="21" applyFont="1" applyFill="1" applyBorder="1" applyAlignment="1">
      <alignment horizontal="left"/>
      <protection/>
    </xf>
    <xf numFmtId="0" fontId="3" fillId="2" borderId="12" xfId="21" applyFont="1" applyFill="1" applyBorder="1" applyAlignment="1">
      <alignment/>
      <protection/>
    </xf>
    <xf numFmtId="0" fontId="6" fillId="0" borderId="0" xfId="21" applyFont="1" applyAlignment="1">
      <alignment horizontal="right"/>
      <protection/>
    </xf>
    <xf numFmtId="0" fontId="3" fillId="0" borderId="4" xfId="21" applyFont="1" applyBorder="1" applyAlignment="1">
      <alignment/>
      <protection/>
    </xf>
    <xf numFmtId="0" fontId="3" fillId="0" borderId="0" xfId="21" applyAlignment="1">
      <alignment/>
      <protection/>
    </xf>
    <xf numFmtId="0" fontId="3" fillId="0" borderId="13" xfId="21" applyBorder="1" applyAlignment="1">
      <alignment/>
      <protection/>
    </xf>
    <xf numFmtId="0" fontId="6" fillId="2" borderId="0" xfId="21" applyFont="1" applyFill="1" applyBorder="1" applyAlignment="1">
      <alignment horizontal="center"/>
      <protection/>
    </xf>
    <xf numFmtId="0" fontId="3" fillId="0" borderId="3" xfId="21" applyFont="1" applyBorder="1" applyAlignment="1">
      <alignment/>
      <protection/>
    </xf>
    <xf numFmtId="0" fontId="6" fillId="2" borderId="1" xfId="21" applyNumberFormat="1" applyFont="1" applyFill="1" applyBorder="1" applyAlignment="1">
      <alignment horizontal="left" indent="2"/>
      <protection/>
    </xf>
    <xf numFmtId="0" fontId="3" fillId="0" borderId="1" xfId="21" applyNumberFormat="1" applyFont="1" applyBorder="1" applyAlignment="1">
      <alignment horizontal="left" indent="2"/>
      <protection/>
    </xf>
    <xf numFmtId="0" fontId="6" fillId="2" borderId="12" xfId="21" applyNumberFormat="1" applyFont="1" applyFill="1" applyBorder="1" applyAlignment="1">
      <alignment horizontal="right"/>
      <protection/>
    </xf>
    <xf numFmtId="0" fontId="5" fillId="2" borderId="14" xfId="21" applyFont="1" applyFill="1" applyBorder="1" applyAlignment="1">
      <alignment horizontal="left"/>
      <protection/>
    </xf>
    <xf numFmtId="0" fontId="3" fillId="0" borderId="14" xfId="2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 NP ATT MO Annual Report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m6948\Local%20Settings\Temporary%20Internet%20Files\OLK390\2006%20NP%20ATT%20MO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Instructions"/>
      <sheetName val="Sch1Pg1"/>
      <sheetName val="Sch1Pg2"/>
      <sheetName val="Sch1Pg3"/>
      <sheetName val="Sch1Pg4a"/>
      <sheetName val="Sch1Pg4b"/>
      <sheetName val="Sch1Pg5"/>
      <sheetName val="Sch1Pg6"/>
      <sheetName val="Sch2Pg1"/>
      <sheetName val="Sch2Pg2"/>
      <sheetName val="Sch2Pg3"/>
      <sheetName val="Sch2Pg4"/>
      <sheetName val="Sch3Pg1"/>
      <sheetName val="Sch3Pg2"/>
      <sheetName val="Sch3Pg3"/>
      <sheetName val="Sch4Pg1"/>
      <sheetName val="Sch4Pg2"/>
      <sheetName val="Sch4Pg3"/>
      <sheetName val="Sch5Pg1"/>
      <sheetName val="Sch5Pg2"/>
      <sheetName val="Sch5Pg3"/>
      <sheetName val="Sch6"/>
      <sheetName val="Sch7Pg1"/>
      <sheetName val="Sch7Pg2"/>
      <sheetName val="Sch7Pg3"/>
      <sheetName val="Sch7Pg4"/>
      <sheetName val="Sch7Pg5"/>
      <sheetName val="Sch7Pg6"/>
      <sheetName val="Sch7Pg7"/>
      <sheetName val="Sch8"/>
      <sheetName val="Sch9"/>
      <sheetName val="Sch10-NP"/>
      <sheetName val="Sch10Inst"/>
      <sheetName val="Sch11"/>
      <sheetName val="Sch12"/>
      <sheetName val="Verification"/>
    </sheetNames>
    <sheetDataSet>
      <sheetData sheetId="0">
        <row r="1">
          <cell r="A1" t="str">
            <v>Southwestern Bell Telephone, L.P., d/b/a AT&amp;T Missouri</v>
          </cell>
        </row>
        <row r="19">
          <cell r="G19">
            <v>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5" zoomScaleNormal="85" workbookViewId="0" topLeftCell="A1">
      <selection activeCell="A1" sqref="A1:E1"/>
    </sheetView>
  </sheetViews>
  <sheetFormatPr defaultColWidth="9.33203125" defaultRowHeight="11.25"/>
  <cols>
    <col min="1" max="1" width="9.33203125" style="3" customWidth="1"/>
    <col min="2" max="2" width="15.83203125" style="3" customWidth="1"/>
    <col min="3" max="3" width="30.83203125" style="3" customWidth="1"/>
    <col min="4" max="4" width="21" style="3" customWidth="1"/>
    <col min="5" max="5" width="18.83203125" style="3" customWidth="1"/>
    <col min="6" max="16384" width="9.33203125" style="3" customWidth="1"/>
  </cols>
  <sheetData>
    <row r="1" spans="1:8" ht="15.75">
      <c r="A1" s="90" t="s">
        <v>290</v>
      </c>
      <c r="B1" s="73"/>
      <c r="C1" s="73"/>
      <c r="D1" s="73"/>
      <c r="E1" s="73"/>
      <c r="F1" s="1"/>
      <c r="G1" s="1"/>
      <c r="H1" s="2"/>
    </row>
    <row r="2" spans="1:5" ht="19.5" customHeight="1">
      <c r="A2" s="79" t="s">
        <v>0</v>
      </c>
      <c r="B2" s="79"/>
      <c r="C2" s="78" t="str">
        <f>'[1]Cover'!A1</f>
        <v>Southwestern Bell Telephone, L.P., d/b/a AT&amp;T Missouri</v>
      </c>
      <c r="D2" s="78"/>
      <c r="E2" s="78"/>
    </row>
    <row r="3" spans="1:5" ht="17.25" customHeight="1">
      <c r="A3" s="4"/>
      <c r="B3" s="4"/>
      <c r="C3" s="75" t="s">
        <v>1</v>
      </c>
      <c r="D3" s="75"/>
      <c r="E3" s="5">
        <f>'[1]Cover'!G19</f>
        <v>2006</v>
      </c>
    </row>
    <row r="4" spans="1:5" ht="24" customHeight="1">
      <c r="A4" s="80" t="s">
        <v>2</v>
      </c>
      <c r="B4" s="81"/>
      <c r="C4" s="81"/>
      <c r="D4" s="81"/>
      <c r="E4" s="81"/>
    </row>
    <row r="5" spans="1:5" ht="16.5" thickBot="1">
      <c r="A5" s="6" t="s">
        <v>3</v>
      </c>
      <c r="B5" s="7"/>
      <c r="C5" s="6" t="s">
        <v>4</v>
      </c>
      <c r="D5" s="8"/>
      <c r="E5" s="6" t="s">
        <v>5</v>
      </c>
    </row>
    <row r="6" spans="1:5" ht="18" customHeight="1">
      <c r="A6" s="9"/>
      <c r="B6" s="10" t="s">
        <v>6</v>
      </c>
      <c r="C6" s="11"/>
      <c r="D6" s="12"/>
      <c r="E6" s="13"/>
    </row>
    <row r="7" spans="1:5" ht="18" customHeight="1">
      <c r="A7" s="9">
        <v>1130</v>
      </c>
      <c r="B7" s="82" t="s">
        <v>7</v>
      </c>
      <c r="C7" s="83"/>
      <c r="D7" s="77"/>
      <c r="E7" s="15">
        <v>27241313.3</v>
      </c>
    </row>
    <row r="8" spans="1:5" ht="18" customHeight="1">
      <c r="A8" s="9">
        <v>1140</v>
      </c>
      <c r="B8" s="72" t="s">
        <v>8</v>
      </c>
      <c r="C8" s="76"/>
      <c r="D8" s="77"/>
      <c r="E8" s="15">
        <v>0</v>
      </c>
    </row>
    <row r="9" spans="1:5" ht="18" customHeight="1">
      <c r="A9" s="9">
        <v>1150</v>
      </c>
      <c r="B9" s="72" t="s">
        <v>9</v>
      </c>
      <c r="C9" s="76"/>
      <c r="D9" s="77"/>
      <c r="E9" s="15">
        <v>0</v>
      </c>
    </row>
    <row r="10" spans="1:5" ht="18" customHeight="1">
      <c r="A10" s="9">
        <v>1160</v>
      </c>
      <c r="B10" s="72" t="s">
        <v>10</v>
      </c>
      <c r="C10" s="76"/>
      <c r="D10" s="77"/>
      <c r="E10" s="15">
        <v>0</v>
      </c>
    </row>
    <row r="11" spans="1:5" ht="18" customHeight="1">
      <c r="A11" s="9">
        <v>1180</v>
      </c>
      <c r="B11" s="72" t="s">
        <v>11</v>
      </c>
      <c r="C11" s="76"/>
      <c r="D11" s="77"/>
      <c r="E11" s="15">
        <f>185879744.1-17619750.32</f>
        <v>168259993.78</v>
      </c>
    </row>
    <row r="12" spans="1:5" ht="18" customHeight="1">
      <c r="A12" s="9">
        <v>1190</v>
      </c>
      <c r="B12" s="72" t="s">
        <v>12</v>
      </c>
      <c r="C12" s="76"/>
      <c r="D12" s="77"/>
      <c r="E12" s="15">
        <v>67476345.4</v>
      </c>
    </row>
    <row r="13" spans="1:5" ht="18" customHeight="1">
      <c r="A13" s="9">
        <v>1191</v>
      </c>
      <c r="B13" s="72" t="s">
        <v>13</v>
      </c>
      <c r="C13" s="76"/>
      <c r="D13" s="77"/>
      <c r="E13" s="15">
        <v>0</v>
      </c>
    </row>
    <row r="14" spans="1:5" ht="18" customHeight="1">
      <c r="A14" s="9">
        <v>1200</v>
      </c>
      <c r="B14" s="72" t="s">
        <v>14</v>
      </c>
      <c r="C14" s="76"/>
      <c r="D14" s="77"/>
      <c r="E14" s="15">
        <v>0</v>
      </c>
    </row>
    <row r="15" spans="1:5" ht="18" customHeight="1">
      <c r="A15" s="9">
        <v>1201</v>
      </c>
      <c r="B15" s="72" t="s">
        <v>15</v>
      </c>
      <c r="C15" s="76"/>
      <c r="D15" s="77"/>
      <c r="E15" s="15">
        <v>0</v>
      </c>
    </row>
    <row r="16" spans="1:5" ht="18" customHeight="1">
      <c r="A16" s="9">
        <v>1210</v>
      </c>
      <c r="B16" s="72" t="s">
        <v>16</v>
      </c>
      <c r="C16" s="76"/>
      <c r="D16" s="77"/>
      <c r="E16" s="15">
        <v>0</v>
      </c>
    </row>
    <row r="17" spans="1:5" ht="18" customHeight="1">
      <c r="A17" s="9">
        <v>1220</v>
      </c>
      <c r="B17" s="72" t="s">
        <v>17</v>
      </c>
      <c r="C17" s="76"/>
      <c r="D17" s="77"/>
      <c r="E17" s="15">
        <v>804962.83</v>
      </c>
    </row>
    <row r="18" spans="1:5" ht="18" customHeight="1">
      <c r="A18" s="9">
        <v>1290</v>
      </c>
      <c r="B18" s="72" t="s">
        <v>18</v>
      </c>
      <c r="C18" s="76"/>
      <c r="D18" s="77"/>
      <c r="E18" s="15">
        <v>0</v>
      </c>
    </row>
    <row r="19" spans="1:5" ht="18" customHeight="1">
      <c r="A19" s="9">
        <v>1300</v>
      </c>
      <c r="B19" s="72" t="s">
        <v>19</v>
      </c>
      <c r="C19" s="76"/>
      <c r="D19" s="77"/>
      <c r="E19" s="15">
        <v>1481476.53</v>
      </c>
    </row>
    <row r="20" spans="1:5" ht="18" customHeight="1">
      <c r="A20" s="9">
        <v>1310</v>
      </c>
      <c r="B20" s="72" t="s">
        <v>20</v>
      </c>
      <c r="C20" s="76"/>
      <c r="D20" s="77"/>
      <c r="E20" s="15">
        <v>0</v>
      </c>
    </row>
    <row r="21" spans="1:5" ht="18" customHeight="1">
      <c r="A21" s="9">
        <v>1320</v>
      </c>
      <c r="B21" s="72" t="s">
        <v>21</v>
      </c>
      <c r="C21" s="76"/>
      <c r="D21" s="77"/>
      <c r="E21" s="15">
        <v>2915562.14</v>
      </c>
    </row>
    <row r="22" spans="1:5" ht="18" customHeight="1">
      <c r="A22" s="9">
        <v>1330</v>
      </c>
      <c r="B22" s="72" t="s">
        <v>22</v>
      </c>
      <c r="C22" s="76"/>
      <c r="D22" s="77"/>
      <c r="E22" s="15">
        <v>362330.69</v>
      </c>
    </row>
    <row r="23" spans="1:5" ht="18" customHeight="1">
      <c r="A23" s="9">
        <v>1350</v>
      </c>
      <c r="B23" s="72" t="s">
        <v>23</v>
      </c>
      <c r="C23" s="76"/>
      <c r="D23" s="77"/>
      <c r="E23" s="15">
        <v>0</v>
      </c>
    </row>
    <row r="24" spans="1:5" ht="13.5" customHeight="1" thickBot="1">
      <c r="A24" s="84"/>
      <c r="B24" s="76"/>
      <c r="C24" s="76"/>
      <c r="D24" s="76"/>
      <c r="E24" s="76"/>
    </row>
    <row r="25" spans="1:5" ht="18" customHeight="1" thickBot="1" thickTop="1">
      <c r="A25" s="85" t="s">
        <v>24</v>
      </c>
      <c r="B25" s="86"/>
      <c r="C25" s="86"/>
      <c r="D25" s="18"/>
      <c r="E25" s="19">
        <f>SUM(E7:E23)</f>
        <v>268541984.67</v>
      </c>
    </row>
    <row r="26" spans="1:5" ht="13.5" customHeight="1" thickTop="1">
      <c r="A26" s="84"/>
      <c r="B26" s="73"/>
      <c r="C26" s="73"/>
      <c r="D26" s="73"/>
      <c r="E26" s="73"/>
    </row>
    <row r="27" spans="1:5" ht="18" customHeight="1">
      <c r="A27" s="9"/>
      <c r="B27" s="87" t="s">
        <v>25</v>
      </c>
      <c r="C27" s="88"/>
      <c r="D27" s="2"/>
      <c r="E27" s="20"/>
    </row>
    <row r="28" spans="1:5" ht="18" customHeight="1">
      <c r="A28" s="9">
        <v>1401</v>
      </c>
      <c r="B28" s="72" t="s">
        <v>26</v>
      </c>
      <c r="C28" s="73"/>
      <c r="D28" s="74"/>
      <c r="E28" s="15">
        <v>0</v>
      </c>
    </row>
    <row r="29" spans="1:5" ht="18" customHeight="1">
      <c r="A29" s="9">
        <v>1402</v>
      </c>
      <c r="B29" s="72" t="s">
        <v>27</v>
      </c>
      <c r="C29" s="73"/>
      <c r="D29" s="74"/>
      <c r="E29" s="15">
        <v>77406.57</v>
      </c>
    </row>
    <row r="30" spans="1:5" ht="18" customHeight="1">
      <c r="A30" s="9">
        <v>1406</v>
      </c>
      <c r="B30" s="72" t="s">
        <v>28</v>
      </c>
      <c r="C30" s="73"/>
      <c r="D30" s="74"/>
      <c r="E30" s="15">
        <v>0</v>
      </c>
    </row>
    <row r="31" spans="1:5" ht="18" customHeight="1">
      <c r="A31" s="9">
        <v>1407</v>
      </c>
      <c r="B31" s="72" t="s">
        <v>29</v>
      </c>
      <c r="C31" s="73"/>
      <c r="D31" s="74"/>
      <c r="E31" s="15">
        <v>50440.9</v>
      </c>
    </row>
    <row r="32" spans="1:5" ht="18" customHeight="1">
      <c r="A32" s="9">
        <v>1408</v>
      </c>
      <c r="B32" s="72" t="s">
        <v>30</v>
      </c>
      <c r="C32" s="73"/>
      <c r="D32" s="74"/>
      <c r="E32" s="15">
        <v>0</v>
      </c>
    </row>
    <row r="33" spans="1:5" ht="18" customHeight="1">
      <c r="A33" s="9">
        <v>1410</v>
      </c>
      <c r="B33" s="72" t="s">
        <v>31</v>
      </c>
      <c r="C33" s="73"/>
      <c r="D33" s="74"/>
      <c r="E33" s="15">
        <v>20822919.15</v>
      </c>
    </row>
    <row r="34" spans="1:5" ht="18" customHeight="1">
      <c r="A34" s="9">
        <v>1437</v>
      </c>
      <c r="B34" s="72" t="s">
        <v>32</v>
      </c>
      <c r="C34" s="73"/>
      <c r="D34" s="74"/>
      <c r="E34" s="15">
        <v>20348840</v>
      </c>
    </row>
    <row r="35" spans="1:5" ht="18" customHeight="1">
      <c r="A35" s="9">
        <v>1438</v>
      </c>
      <c r="B35" s="72" t="s">
        <v>33</v>
      </c>
      <c r="C35" s="73"/>
      <c r="D35" s="74"/>
      <c r="E35" s="15">
        <v>0</v>
      </c>
    </row>
    <row r="36" spans="1:5" ht="18" customHeight="1">
      <c r="A36" s="9">
        <v>1439</v>
      </c>
      <c r="B36" s="72" t="s">
        <v>34</v>
      </c>
      <c r="C36" s="73"/>
      <c r="D36" s="74"/>
      <c r="E36" s="15">
        <v>117118150.31</v>
      </c>
    </row>
    <row r="37" spans="1:5" ht="18" customHeight="1">
      <c r="A37" s="9">
        <v>1500</v>
      </c>
      <c r="B37" s="72" t="s">
        <v>35</v>
      </c>
      <c r="C37" s="73"/>
      <c r="D37" s="74"/>
      <c r="E37" s="15">
        <v>-403929446.89</v>
      </c>
    </row>
    <row r="38" spans="1:5" ht="13.5" customHeight="1" thickBot="1">
      <c r="A38" s="84"/>
      <c r="B38" s="73"/>
      <c r="C38" s="73"/>
      <c r="D38" s="73"/>
      <c r="E38" s="73"/>
    </row>
    <row r="39" spans="1:5" ht="18" customHeight="1" thickBot="1" thickTop="1">
      <c r="A39" s="85" t="s">
        <v>36</v>
      </c>
      <c r="B39" s="89"/>
      <c r="C39" s="89"/>
      <c r="D39" s="2"/>
      <c r="E39" s="19">
        <f>SUM(E28:E37)</f>
        <v>-245511689.95999998</v>
      </c>
    </row>
    <row r="40" spans="1:5" ht="13.5" thickTop="1">
      <c r="A40" s="22"/>
      <c r="B40" s="23"/>
      <c r="C40" s="23"/>
      <c r="D40" s="23"/>
      <c r="E40" s="13"/>
    </row>
    <row r="41" ht="12.75">
      <c r="E41" s="24"/>
    </row>
  </sheetData>
  <mergeCells count="38">
    <mergeCell ref="B37:D37"/>
    <mergeCell ref="A38:E38"/>
    <mergeCell ref="A39:C39"/>
    <mergeCell ref="A1:E1"/>
    <mergeCell ref="A26:E26"/>
    <mergeCell ref="B32:D32"/>
    <mergeCell ref="B33:D33"/>
    <mergeCell ref="B35:D35"/>
    <mergeCell ref="B36:D36"/>
    <mergeCell ref="B28:D28"/>
    <mergeCell ref="B30:D30"/>
    <mergeCell ref="B31:D31"/>
    <mergeCell ref="A24:E24"/>
    <mergeCell ref="A25:C25"/>
    <mergeCell ref="B27:C27"/>
    <mergeCell ref="B29:D29"/>
    <mergeCell ref="B23:D23"/>
    <mergeCell ref="B16:D16"/>
    <mergeCell ref="B17:D17"/>
    <mergeCell ref="B18:D18"/>
    <mergeCell ref="B19:D19"/>
    <mergeCell ref="B20:D20"/>
    <mergeCell ref="B22:D22"/>
    <mergeCell ref="B21:D21"/>
    <mergeCell ref="B11:D11"/>
    <mergeCell ref="B12:D12"/>
    <mergeCell ref="B13:D13"/>
    <mergeCell ref="B14:D14"/>
    <mergeCell ref="B34:D34"/>
    <mergeCell ref="C3:D3"/>
    <mergeCell ref="B15:D15"/>
    <mergeCell ref="C2:E2"/>
    <mergeCell ref="A2:B2"/>
    <mergeCell ref="A4:E4"/>
    <mergeCell ref="B7:D7"/>
    <mergeCell ref="B8:D8"/>
    <mergeCell ref="B9:D9"/>
    <mergeCell ref="B10:D10"/>
  </mergeCells>
  <conditionalFormatting sqref="E25 E39 E3 C2:C3">
    <cfRule type="cellIs" priority="1" dxfId="0" operator="equal" stopIfTrue="1">
      <formula>0</formula>
    </cfRule>
  </conditionalFormatting>
  <printOptions/>
  <pageMargins left="1.01" right="0.75" top="0.5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="85" zoomScaleNormal="85" workbookViewId="0" topLeftCell="A1">
      <selection activeCell="A1" sqref="A1:F1"/>
    </sheetView>
  </sheetViews>
  <sheetFormatPr defaultColWidth="9.33203125" defaultRowHeight="11.25"/>
  <cols>
    <col min="1" max="1" width="8.16015625" style="3" customWidth="1"/>
    <col min="2" max="2" width="18.83203125" style="3" customWidth="1"/>
    <col min="3" max="3" width="36.66015625" style="3" customWidth="1"/>
    <col min="4" max="4" width="10.16015625" style="3" customWidth="1"/>
    <col min="5" max="6" width="18.83203125" style="3" customWidth="1"/>
    <col min="7" max="16384" width="9.33203125" style="3" customWidth="1"/>
  </cols>
  <sheetData>
    <row r="1" spans="1:6" ht="15.75">
      <c r="A1" s="90" t="s">
        <v>298</v>
      </c>
      <c r="B1" s="73"/>
      <c r="C1" s="73"/>
      <c r="D1" s="73"/>
      <c r="E1" s="73"/>
      <c r="F1" s="73"/>
    </row>
    <row r="2" spans="1:6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  <c r="F2" s="93"/>
    </row>
    <row r="3" spans="1:6" ht="12.75">
      <c r="A3" s="104"/>
      <c r="B3" s="104"/>
      <c r="C3" s="94" t="s">
        <v>1</v>
      </c>
      <c r="D3" s="94"/>
      <c r="E3" s="94"/>
      <c r="F3" s="5">
        <f>'[1]Cover'!G19</f>
        <v>2006</v>
      </c>
    </row>
    <row r="4" spans="1:6" ht="24" customHeight="1">
      <c r="A4" s="80" t="s">
        <v>100</v>
      </c>
      <c r="B4" s="81"/>
      <c r="C4" s="81"/>
      <c r="D4" s="81"/>
      <c r="E4" s="81"/>
      <c r="F4" s="81"/>
    </row>
    <row r="5" spans="1:6" ht="32.25" customHeight="1" thickBot="1">
      <c r="A5" s="6" t="s">
        <v>3</v>
      </c>
      <c r="B5" s="95" t="s">
        <v>4</v>
      </c>
      <c r="C5" s="95"/>
      <c r="D5" s="96"/>
      <c r="E5" s="33" t="s">
        <v>101</v>
      </c>
      <c r="F5" s="33" t="s">
        <v>248</v>
      </c>
    </row>
    <row r="6" spans="1:6" ht="15.75">
      <c r="A6" s="34"/>
      <c r="B6" s="67" t="s">
        <v>249</v>
      </c>
      <c r="C6" s="105"/>
      <c r="D6" s="69"/>
      <c r="E6" s="101"/>
      <c r="F6" s="101"/>
    </row>
    <row r="7" spans="1:6" ht="15.75">
      <c r="A7" s="9">
        <v>7210</v>
      </c>
      <c r="B7" s="72" t="s">
        <v>250</v>
      </c>
      <c r="C7" s="102"/>
      <c r="D7" s="103"/>
      <c r="E7" s="35">
        <v>-1101000</v>
      </c>
      <c r="F7" s="35">
        <v>-14540999.26</v>
      </c>
    </row>
    <row r="8" spans="1:6" ht="15.75">
      <c r="A8" s="9">
        <v>7220</v>
      </c>
      <c r="B8" s="72" t="s">
        <v>251</v>
      </c>
      <c r="C8" s="102"/>
      <c r="D8" s="103"/>
      <c r="E8" s="35">
        <v>151069405</v>
      </c>
      <c r="F8" s="35">
        <v>884784864.88</v>
      </c>
    </row>
    <row r="9" spans="1:6" ht="15.75">
      <c r="A9" s="9">
        <v>7230</v>
      </c>
      <c r="B9" s="72" t="s">
        <v>252</v>
      </c>
      <c r="C9" s="102"/>
      <c r="D9" s="103"/>
      <c r="E9" s="35">
        <v>21532578</v>
      </c>
      <c r="F9" s="35">
        <v>57093072</v>
      </c>
    </row>
    <row r="10" spans="1:6" ht="15.75">
      <c r="A10" s="9">
        <v>7240</v>
      </c>
      <c r="B10" s="72" t="s">
        <v>253</v>
      </c>
      <c r="C10" s="102"/>
      <c r="D10" s="103"/>
      <c r="E10" s="35">
        <v>75025529</v>
      </c>
      <c r="F10" s="35">
        <v>554405819.4</v>
      </c>
    </row>
    <row r="11" spans="1:6" ht="15.75">
      <c r="A11" s="9">
        <v>7250</v>
      </c>
      <c r="B11" s="72" t="s">
        <v>254</v>
      </c>
      <c r="C11" s="102"/>
      <c r="D11" s="103"/>
      <c r="E11" s="35">
        <v>-69825749</v>
      </c>
      <c r="F11" s="35">
        <v>-273330813</v>
      </c>
    </row>
    <row r="12" spans="1:6" ht="16.5" thickBot="1">
      <c r="A12" s="84"/>
      <c r="B12" s="73"/>
      <c r="C12" s="73"/>
      <c r="D12" s="73"/>
      <c r="E12" s="73"/>
      <c r="F12" s="73"/>
    </row>
    <row r="13" spans="1:6" ht="16.5" thickBot="1">
      <c r="A13" s="63" t="s">
        <v>255</v>
      </c>
      <c r="B13" s="89"/>
      <c r="C13" s="89"/>
      <c r="D13" s="16"/>
      <c r="E13" s="36">
        <f>SUM(E7:E11)</f>
        <v>176700763</v>
      </c>
      <c r="F13" s="36">
        <f>SUM(F7:F11)</f>
        <v>1208411944.02</v>
      </c>
    </row>
    <row r="14" spans="1:6" ht="15.75">
      <c r="A14" s="84"/>
      <c r="B14" s="73"/>
      <c r="C14" s="73"/>
      <c r="D14" s="73"/>
      <c r="E14" s="73"/>
      <c r="F14" s="73"/>
    </row>
    <row r="15" spans="1:6" ht="15.75">
      <c r="A15" s="9"/>
      <c r="B15" s="98" t="s">
        <v>256</v>
      </c>
      <c r="C15" s="88"/>
      <c r="D15" s="72"/>
      <c r="E15" s="73"/>
      <c r="F15" s="73"/>
    </row>
    <row r="16" spans="1:6" ht="15.75">
      <c r="A16" s="9">
        <v>7300</v>
      </c>
      <c r="B16" s="72" t="s">
        <v>256</v>
      </c>
      <c r="C16" s="102"/>
      <c r="D16" s="103"/>
      <c r="E16" s="35">
        <v>0</v>
      </c>
      <c r="F16" s="35">
        <v>0</v>
      </c>
    </row>
    <row r="17" spans="1:6" ht="15.75">
      <c r="A17" s="9">
        <v>7310</v>
      </c>
      <c r="B17" s="72" t="s">
        <v>257</v>
      </c>
      <c r="C17" s="102"/>
      <c r="D17" s="103"/>
      <c r="E17" s="35">
        <v>3.62</v>
      </c>
      <c r="F17" s="35">
        <v>-263.23</v>
      </c>
    </row>
    <row r="18" spans="1:6" ht="15.75">
      <c r="A18" s="9">
        <v>7320</v>
      </c>
      <c r="B18" s="72" t="s">
        <v>258</v>
      </c>
      <c r="C18" s="102"/>
      <c r="D18" s="103"/>
      <c r="E18" s="35">
        <v>485239.72</v>
      </c>
      <c r="F18" s="35">
        <v>2491620.05</v>
      </c>
    </row>
    <row r="19" spans="1:6" ht="15.75">
      <c r="A19" s="9">
        <v>7330</v>
      </c>
      <c r="B19" s="72" t="s">
        <v>259</v>
      </c>
      <c r="C19" s="102"/>
      <c r="D19" s="103"/>
      <c r="E19" s="35">
        <v>0</v>
      </c>
      <c r="F19" s="35">
        <v>0</v>
      </c>
    </row>
    <row r="20" spans="1:6" ht="15.75">
      <c r="A20" s="9">
        <v>7340</v>
      </c>
      <c r="B20" s="72" t="s">
        <v>260</v>
      </c>
      <c r="C20" s="102"/>
      <c r="D20" s="103"/>
      <c r="E20" s="35">
        <v>813789.62</v>
      </c>
      <c r="F20" s="35">
        <v>5790662.51</v>
      </c>
    </row>
    <row r="21" spans="1:6" ht="15.75">
      <c r="A21" s="9">
        <v>7350</v>
      </c>
      <c r="B21" s="72" t="s">
        <v>261</v>
      </c>
      <c r="C21" s="102"/>
      <c r="D21" s="103"/>
      <c r="E21" s="35">
        <v>0</v>
      </c>
      <c r="F21" s="35">
        <v>0</v>
      </c>
    </row>
    <row r="22" spans="1:6" ht="15.75">
      <c r="A22" s="9">
        <v>7360</v>
      </c>
      <c r="B22" s="72" t="s">
        <v>262</v>
      </c>
      <c r="C22" s="102"/>
      <c r="D22" s="103"/>
      <c r="E22" s="35">
        <v>-53543346.86</v>
      </c>
      <c r="F22" s="35">
        <v>-349183257.13</v>
      </c>
    </row>
    <row r="23" spans="1:6" ht="15.75">
      <c r="A23" s="9">
        <v>7370</v>
      </c>
      <c r="B23" s="72" t="s">
        <v>263</v>
      </c>
      <c r="C23" s="102"/>
      <c r="D23" s="103"/>
      <c r="E23" s="35">
        <v>-4945159.37</v>
      </c>
      <c r="F23" s="35">
        <v>-31501994.76</v>
      </c>
    </row>
    <row r="24" spans="1:6" ht="16.5" thickBot="1">
      <c r="A24" s="84"/>
      <c r="B24" s="73"/>
      <c r="C24" s="73"/>
      <c r="D24" s="73"/>
      <c r="E24" s="73"/>
      <c r="F24" s="73"/>
    </row>
    <row r="25" spans="1:6" ht="16.5" thickBot="1">
      <c r="A25" s="63" t="s">
        <v>264</v>
      </c>
      <c r="B25" s="89"/>
      <c r="C25" s="89"/>
      <c r="D25" s="16"/>
      <c r="E25" s="36">
        <f>SUM(E16:E23)</f>
        <v>-57189473.269999996</v>
      </c>
      <c r="F25" s="36">
        <f>SUM(F16:F23)</f>
        <v>-372403232.56</v>
      </c>
    </row>
    <row r="26" spans="1:6" ht="15.75">
      <c r="A26" s="84"/>
      <c r="B26" s="73"/>
      <c r="C26" s="73"/>
      <c r="D26" s="73"/>
      <c r="E26" s="73"/>
      <c r="F26" s="73"/>
    </row>
    <row r="27" spans="1:6" ht="15.75">
      <c r="A27" s="9"/>
      <c r="B27" s="98" t="s">
        <v>265</v>
      </c>
      <c r="C27" s="88"/>
      <c r="D27" s="72"/>
      <c r="E27" s="73"/>
      <c r="F27" s="73"/>
    </row>
    <row r="28" spans="1:6" ht="15.75">
      <c r="A28" s="9">
        <v>7410</v>
      </c>
      <c r="B28" s="72" t="s">
        <v>266</v>
      </c>
      <c r="C28" s="102"/>
      <c r="D28" s="103"/>
      <c r="E28" s="35">
        <v>0</v>
      </c>
      <c r="F28" s="35">
        <v>0</v>
      </c>
    </row>
    <row r="29" spans="1:6" ht="15.75">
      <c r="A29" s="9">
        <v>7420</v>
      </c>
      <c r="B29" s="72" t="s">
        <v>267</v>
      </c>
      <c r="C29" s="102"/>
      <c r="D29" s="103"/>
      <c r="E29" s="35">
        <v>-19195034</v>
      </c>
      <c r="F29" s="35">
        <v>-128389975</v>
      </c>
    </row>
    <row r="30" spans="1:6" ht="15.75">
      <c r="A30" s="9">
        <v>7430</v>
      </c>
      <c r="B30" s="72" t="s">
        <v>268</v>
      </c>
      <c r="C30" s="102"/>
      <c r="D30" s="103"/>
      <c r="E30" s="35">
        <v>-2801116</v>
      </c>
      <c r="F30" s="35">
        <v>-8096217</v>
      </c>
    </row>
    <row r="31" spans="1:6" ht="15.75">
      <c r="A31" s="9">
        <v>7440</v>
      </c>
      <c r="B31" s="72" t="s">
        <v>269</v>
      </c>
      <c r="C31" s="102"/>
      <c r="D31" s="103"/>
      <c r="E31" s="35">
        <v>0</v>
      </c>
      <c r="F31" s="35">
        <v>0</v>
      </c>
    </row>
    <row r="32" spans="1:6" ht="15.75">
      <c r="A32" s="9">
        <v>7450</v>
      </c>
      <c r="B32" s="72" t="s">
        <v>270</v>
      </c>
      <c r="C32" s="102"/>
      <c r="D32" s="103"/>
      <c r="E32" s="35">
        <v>0</v>
      </c>
      <c r="F32" s="35">
        <v>0</v>
      </c>
    </row>
    <row r="33" spans="1:6" ht="16.5" thickBot="1">
      <c r="A33" s="97"/>
      <c r="B33" s="73"/>
      <c r="C33" s="73"/>
      <c r="D33" s="73"/>
      <c r="E33" s="73"/>
      <c r="F33" s="73"/>
    </row>
    <row r="34" spans="1:6" ht="16.5" thickBot="1">
      <c r="A34" s="63" t="s">
        <v>271</v>
      </c>
      <c r="B34" s="89"/>
      <c r="C34" s="89"/>
      <c r="D34" s="16"/>
      <c r="E34" s="36">
        <f>SUM(E28:E32)</f>
        <v>-21996150</v>
      </c>
      <c r="F34" s="36">
        <f>SUM(F28:F32)</f>
        <v>-136486192</v>
      </c>
    </row>
    <row r="35" ht="15.75">
      <c r="D35" s="25"/>
    </row>
    <row r="36" spans="4:5" ht="15.75">
      <c r="D36" s="25"/>
      <c r="E36" s="57"/>
    </row>
    <row r="37" ht="15.75">
      <c r="D37" s="25"/>
    </row>
    <row r="38" ht="15.75">
      <c r="D38" s="25"/>
    </row>
    <row r="39" ht="15.75">
      <c r="D39" s="25"/>
    </row>
    <row r="40" ht="15.75">
      <c r="D40" s="25"/>
    </row>
    <row r="41" ht="15.75">
      <c r="D41" s="25"/>
    </row>
    <row r="221" ht="15.75">
      <c r="D221" s="25"/>
    </row>
  </sheetData>
  <mergeCells count="39">
    <mergeCell ref="B18:D18"/>
    <mergeCell ref="B23:D23"/>
    <mergeCell ref="A34:C34"/>
    <mergeCell ref="A33:F33"/>
    <mergeCell ref="B20:D20"/>
    <mergeCell ref="B21:D21"/>
    <mergeCell ref="B22:D22"/>
    <mergeCell ref="A25:C25"/>
    <mergeCell ref="A26:F26"/>
    <mergeCell ref="B27:C27"/>
    <mergeCell ref="B15:C15"/>
    <mergeCell ref="D15:F15"/>
    <mergeCell ref="B7:D7"/>
    <mergeCell ref="B8:D8"/>
    <mergeCell ref="B9:D9"/>
    <mergeCell ref="B10:D10"/>
    <mergeCell ref="D27:F27"/>
    <mergeCell ref="B30:D30"/>
    <mergeCell ref="B31:D31"/>
    <mergeCell ref="B32:D32"/>
    <mergeCell ref="B28:D28"/>
    <mergeCell ref="B29:D29"/>
    <mergeCell ref="A24:F24"/>
    <mergeCell ref="A12:F12"/>
    <mergeCell ref="B6:C6"/>
    <mergeCell ref="D6:F6"/>
    <mergeCell ref="B11:D11"/>
    <mergeCell ref="B16:D16"/>
    <mergeCell ref="B17:D17"/>
    <mergeCell ref="B19:D19"/>
    <mergeCell ref="A13:C13"/>
    <mergeCell ref="A14:F14"/>
    <mergeCell ref="B5:D5"/>
    <mergeCell ref="A2:B2"/>
    <mergeCell ref="A4:F4"/>
    <mergeCell ref="A1:F1"/>
    <mergeCell ref="A3:B3"/>
    <mergeCell ref="C2:F2"/>
    <mergeCell ref="C3:E3"/>
  </mergeCells>
  <conditionalFormatting sqref="F3 C2:C3 D2 E13:F13 E25:F25 E34:F34">
    <cfRule type="cellIs" priority="1" dxfId="0" operator="equal" stopIfTrue="1">
      <formula>0</formula>
    </cfRule>
  </conditionalFormatting>
  <printOptions/>
  <pageMargins left="0.75" right="0.5" top="1" bottom="1" header="0.5" footer="0.5"/>
  <pageSetup fitToHeight="1" fitToWidth="1" horizontalDpi="600" verticalDpi="600" orientation="portrait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="85" zoomScaleNormal="85" workbookViewId="0" topLeftCell="A1">
      <selection activeCell="A1" sqref="A1:F1"/>
    </sheetView>
  </sheetViews>
  <sheetFormatPr defaultColWidth="9.33203125" defaultRowHeight="11.25"/>
  <cols>
    <col min="1" max="1" width="8.16015625" style="58" customWidth="1"/>
    <col min="2" max="2" width="18.83203125" style="3" customWidth="1"/>
    <col min="3" max="3" width="36.66015625" style="3" customWidth="1"/>
    <col min="4" max="4" width="24.33203125" style="3" customWidth="1"/>
    <col min="5" max="5" width="22.83203125" style="3" customWidth="1"/>
    <col min="6" max="6" width="18.83203125" style="3" customWidth="1"/>
    <col min="7" max="16384" width="9.33203125" style="3" customWidth="1"/>
  </cols>
  <sheetData>
    <row r="1" spans="1:6" ht="15.75">
      <c r="A1" s="90" t="s">
        <v>299</v>
      </c>
      <c r="B1" s="73"/>
      <c r="C1" s="73"/>
      <c r="D1" s="73"/>
      <c r="E1" s="73"/>
      <c r="F1" s="73"/>
    </row>
    <row r="2" spans="1:6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  <c r="F2" s="93"/>
    </row>
    <row r="3" spans="1:6" ht="12.75">
      <c r="A3" s="104"/>
      <c r="B3" s="104"/>
      <c r="C3" s="94" t="s">
        <v>1</v>
      </c>
      <c r="D3" s="94"/>
      <c r="E3" s="94"/>
      <c r="F3" s="5">
        <f>'[1]Cover'!G19</f>
        <v>2006</v>
      </c>
    </row>
    <row r="4" spans="1:6" ht="24" customHeight="1">
      <c r="A4" s="80" t="s">
        <v>100</v>
      </c>
      <c r="B4" s="81"/>
      <c r="C4" s="81"/>
      <c r="D4" s="81"/>
      <c r="E4" s="81"/>
      <c r="F4" s="81"/>
    </row>
    <row r="5" spans="1:6" ht="32.25" customHeight="1" thickBot="1">
      <c r="A5" s="6" t="s">
        <v>3</v>
      </c>
      <c r="B5" s="95" t="s">
        <v>4</v>
      </c>
      <c r="C5" s="95"/>
      <c r="D5" s="96"/>
      <c r="E5" s="33" t="s">
        <v>101</v>
      </c>
      <c r="F5" s="33" t="s">
        <v>135</v>
      </c>
    </row>
    <row r="6" spans="1:6" ht="15.75">
      <c r="A6" s="9"/>
      <c r="B6" s="67" t="s">
        <v>272</v>
      </c>
      <c r="C6" s="105"/>
      <c r="D6" s="69"/>
      <c r="E6" s="101"/>
      <c r="F6" s="101"/>
    </row>
    <row r="7" spans="1:6" ht="15.75">
      <c r="A7" s="9">
        <v>7510</v>
      </c>
      <c r="B7" s="97" t="s">
        <v>273</v>
      </c>
      <c r="C7" s="102"/>
      <c r="D7" s="103"/>
      <c r="E7" s="35">
        <v>15448944.76</v>
      </c>
      <c r="F7" s="35">
        <v>105359335.69</v>
      </c>
    </row>
    <row r="8" spans="1:6" ht="15.75">
      <c r="A8" s="9">
        <v>7520</v>
      </c>
      <c r="B8" s="97" t="s">
        <v>274</v>
      </c>
      <c r="C8" s="102"/>
      <c r="D8" s="103"/>
      <c r="E8" s="35">
        <v>0</v>
      </c>
      <c r="F8" s="35">
        <v>36046.15</v>
      </c>
    </row>
    <row r="9" spans="1:6" ht="15.75">
      <c r="A9" s="9">
        <v>7530</v>
      </c>
      <c r="B9" s="97" t="s">
        <v>275</v>
      </c>
      <c r="C9" s="102"/>
      <c r="D9" s="103"/>
      <c r="E9" s="35">
        <v>5933.26</v>
      </c>
      <c r="F9" s="35">
        <v>40463.82</v>
      </c>
    </row>
    <row r="10" spans="1:6" ht="15.75">
      <c r="A10" s="9">
        <v>7540</v>
      </c>
      <c r="B10" s="97" t="s">
        <v>276</v>
      </c>
      <c r="C10" s="102"/>
      <c r="D10" s="103"/>
      <c r="E10" s="35">
        <v>21533519.18</v>
      </c>
      <c r="F10" s="35">
        <v>147013025.76</v>
      </c>
    </row>
    <row r="11" spans="1:6" ht="16.5" thickBot="1">
      <c r="A11" s="97"/>
      <c r="B11" s="73"/>
      <c r="C11" s="73"/>
      <c r="D11" s="73"/>
      <c r="E11" s="73"/>
      <c r="F11" s="73"/>
    </row>
    <row r="12" spans="1:6" ht="16.5" thickBot="1">
      <c r="A12" s="63" t="s">
        <v>277</v>
      </c>
      <c r="B12" s="89"/>
      <c r="C12" s="89"/>
      <c r="D12" s="16"/>
      <c r="E12" s="36">
        <f>SUM(E7:E10)</f>
        <v>36988397.2</v>
      </c>
      <c r="F12" s="36">
        <f>SUM(F7:F10)</f>
        <v>252448871.42</v>
      </c>
    </row>
    <row r="13" spans="1:6" ht="15.75">
      <c r="A13" s="97"/>
      <c r="B13" s="73"/>
      <c r="C13" s="73"/>
      <c r="D13" s="73"/>
      <c r="E13" s="73"/>
      <c r="F13" s="73"/>
    </row>
    <row r="14" spans="1:6" ht="15.75">
      <c r="A14" s="9"/>
      <c r="B14" s="98" t="s">
        <v>278</v>
      </c>
      <c r="C14" s="88"/>
      <c r="D14" s="72"/>
      <c r="E14" s="73"/>
      <c r="F14" s="73"/>
    </row>
    <row r="15" spans="1:6" ht="15.75">
      <c r="A15" s="9">
        <v>7610</v>
      </c>
      <c r="B15" s="97" t="s">
        <v>279</v>
      </c>
      <c r="C15" s="102"/>
      <c r="D15" s="103"/>
      <c r="E15" s="35">
        <v>0</v>
      </c>
      <c r="F15" s="35">
        <v>0</v>
      </c>
    </row>
    <row r="16" spans="1:6" ht="15.75">
      <c r="A16" s="9">
        <v>7620</v>
      </c>
      <c r="B16" s="97" t="s">
        <v>280</v>
      </c>
      <c r="C16" s="102"/>
      <c r="D16" s="103"/>
      <c r="E16" s="35">
        <v>0</v>
      </c>
      <c r="F16" s="35">
        <v>0</v>
      </c>
    </row>
    <row r="17" spans="1:6" ht="15.75">
      <c r="A17" s="9">
        <v>7630</v>
      </c>
      <c r="B17" s="97" t="s">
        <v>281</v>
      </c>
      <c r="C17" s="102"/>
      <c r="D17" s="103"/>
      <c r="E17" s="35">
        <v>0</v>
      </c>
      <c r="F17" s="35">
        <v>0</v>
      </c>
    </row>
    <row r="18" spans="1:6" ht="15.75">
      <c r="A18" s="9">
        <v>7640</v>
      </c>
      <c r="B18" s="97" t="s">
        <v>282</v>
      </c>
      <c r="C18" s="102"/>
      <c r="D18" s="103"/>
      <c r="E18" s="35">
        <v>0</v>
      </c>
      <c r="F18" s="35">
        <v>0</v>
      </c>
    </row>
    <row r="19" spans="1:6" ht="16.5" thickBot="1">
      <c r="A19" s="97"/>
      <c r="B19" s="73"/>
      <c r="C19" s="73"/>
      <c r="D19" s="73"/>
      <c r="E19" s="73"/>
      <c r="F19" s="73"/>
    </row>
    <row r="20" spans="1:6" ht="16.5" thickBot="1">
      <c r="A20" s="63" t="s">
        <v>283</v>
      </c>
      <c r="B20" s="89"/>
      <c r="C20" s="89"/>
      <c r="D20" s="16"/>
      <c r="E20" s="36">
        <f>SUM(E15:E18)</f>
        <v>0</v>
      </c>
      <c r="F20" s="36">
        <f>SUM(F15:F18)</f>
        <v>0</v>
      </c>
    </row>
    <row r="21" spans="1:6" ht="15.75">
      <c r="A21" s="84"/>
      <c r="B21" s="73"/>
      <c r="C21" s="73"/>
      <c r="D21" s="73"/>
      <c r="E21" s="73"/>
      <c r="F21" s="73"/>
    </row>
    <row r="22" spans="1:6" ht="15.75">
      <c r="A22" s="9"/>
      <c r="B22" s="98" t="s">
        <v>284</v>
      </c>
      <c r="C22" s="88"/>
      <c r="D22" s="72"/>
      <c r="E22" s="73"/>
      <c r="F22" s="73"/>
    </row>
    <row r="23" spans="1:6" ht="15.75">
      <c r="A23" s="9">
        <v>7910</v>
      </c>
      <c r="B23" s="97" t="s">
        <v>285</v>
      </c>
      <c r="C23" s="102"/>
      <c r="D23" s="103"/>
      <c r="E23" s="35">
        <v>-59458731.99</v>
      </c>
      <c r="F23" s="35">
        <v>-241502447.7</v>
      </c>
    </row>
    <row r="24" spans="1:6" ht="15.75">
      <c r="A24" s="9">
        <v>7990</v>
      </c>
      <c r="B24" s="97" t="s">
        <v>286</v>
      </c>
      <c r="C24" s="102"/>
      <c r="D24" s="103"/>
      <c r="E24" s="35">
        <v>0</v>
      </c>
      <c r="F24" s="35">
        <v>0</v>
      </c>
    </row>
    <row r="25" spans="1:6" ht="16.5" thickBot="1">
      <c r="A25" s="84"/>
      <c r="B25" s="73"/>
      <c r="C25" s="73"/>
      <c r="D25" s="73"/>
      <c r="E25" s="73"/>
      <c r="F25" s="73"/>
    </row>
    <row r="26" spans="1:6" ht="16.5" thickBot="1">
      <c r="A26" s="17" t="s">
        <v>287</v>
      </c>
      <c r="B26" s="21"/>
      <c r="C26" s="21"/>
      <c r="D26" s="16"/>
      <c r="E26" s="36">
        <f>SUM(E23:E24)</f>
        <v>-59458731.99</v>
      </c>
      <c r="F26" s="36">
        <f>SUM(F23:F24)</f>
        <v>-241502447.7</v>
      </c>
    </row>
    <row r="27" spans="1:6" ht="16.5" thickBot="1">
      <c r="A27" s="84"/>
      <c r="B27" s="73"/>
      <c r="C27" s="73"/>
      <c r="D27" s="73"/>
      <c r="E27" s="73"/>
      <c r="F27" s="73"/>
    </row>
    <row r="28" spans="1:6" ht="16.5" thickBot="1">
      <c r="A28" s="109" t="s">
        <v>288</v>
      </c>
      <c r="B28" s="110"/>
      <c r="C28" s="110"/>
      <c r="D28" s="16"/>
      <c r="E28" s="36">
        <f>+Sch7Pg5!E25+Sch7Pg5!E34-Sch7Pg6!E13+Sch7Pg6!E25-Sch7Pg6!E34-E12+E20+E26</f>
        <v>96455768.10000026</v>
      </c>
      <c r="F28" s="36">
        <f>+Sch7Pg5!F25+Sch7Pg5!F34-Sch7Pg6!F13+Sch7Pg6!F25-Sch7Pg6!F34-F12+F20+F26</f>
        <v>876494411.6700013</v>
      </c>
    </row>
    <row r="29" ht="16.5" thickTop="1">
      <c r="D29" s="25"/>
    </row>
    <row r="30" spans="4:5" ht="15.75">
      <c r="D30" s="25"/>
      <c r="E30" s="57"/>
    </row>
    <row r="31" spans="4:5" ht="15.75">
      <c r="D31" s="25"/>
      <c r="E31" s="59"/>
    </row>
    <row r="32" ht="15.75">
      <c r="D32" s="25"/>
    </row>
    <row r="33" ht="15.75">
      <c r="D33" s="25"/>
    </row>
    <row r="34" ht="15.75">
      <c r="D34" s="25"/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  <row r="40" ht="15.75">
      <c r="D40" s="25"/>
    </row>
    <row r="41" ht="15.75">
      <c r="D41" s="25"/>
    </row>
    <row r="221" ht="15.75">
      <c r="D221" s="25"/>
    </row>
  </sheetData>
  <mergeCells count="32">
    <mergeCell ref="A27:F27"/>
    <mergeCell ref="A28:C28"/>
    <mergeCell ref="A25:F25"/>
    <mergeCell ref="B23:D23"/>
    <mergeCell ref="B24:D24"/>
    <mergeCell ref="A20:C20"/>
    <mergeCell ref="A21:F21"/>
    <mergeCell ref="B22:C22"/>
    <mergeCell ref="D22:F22"/>
    <mergeCell ref="A19:F19"/>
    <mergeCell ref="B17:D17"/>
    <mergeCell ref="B16:D16"/>
    <mergeCell ref="B18:D18"/>
    <mergeCell ref="A13:F13"/>
    <mergeCell ref="B14:C14"/>
    <mergeCell ref="D14:F14"/>
    <mergeCell ref="B15:D15"/>
    <mergeCell ref="A11:F11"/>
    <mergeCell ref="A12:C12"/>
    <mergeCell ref="B9:D9"/>
    <mergeCell ref="B10:D10"/>
    <mergeCell ref="B6:C6"/>
    <mergeCell ref="D6:F6"/>
    <mergeCell ref="B7:D7"/>
    <mergeCell ref="B8:D8"/>
    <mergeCell ref="B5:D5"/>
    <mergeCell ref="A2:B2"/>
    <mergeCell ref="A4:F4"/>
    <mergeCell ref="A1:F1"/>
    <mergeCell ref="A3:B3"/>
    <mergeCell ref="C2:F2"/>
    <mergeCell ref="C3:E3"/>
  </mergeCells>
  <conditionalFormatting sqref="F3 C2:C3 D2 E12:F12 E20:F20 E26:F26 E28:F28">
    <cfRule type="cellIs" priority="1" dxfId="0" operator="equal" stopIfTrue="1">
      <formula>0</formula>
    </cfRule>
  </conditionalFormatting>
  <printOptions/>
  <pageMargins left="0.75" right="0.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85" zoomScaleNormal="85" workbookViewId="0" topLeftCell="A1">
      <selection activeCell="A1" sqref="A1:E1"/>
    </sheetView>
  </sheetViews>
  <sheetFormatPr defaultColWidth="9.33203125" defaultRowHeight="11.25"/>
  <cols>
    <col min="1" max="1" width="9.33203125" style="3" customWidth="1"/>
    <col min="2" max="2" width="15.83203125" style="3" customWidth="1"/>
    <col min="3" max="3" width="30.83203125" style="3" customWidth="1"/>
    <col min="4" max="4" width="21" style="3" customWidth="1"/>
    <col min="5" max="5" width="20" style="3" bestFit="1" customWidth="1"/>
    <col min="6" max="16384" width="9.33203125" style="3" customWidth="1"/>
  </cols>
  <sheetData>
    <row r="1" spans="1:5" ht="15.75">
      <c r="A1" s="90" t="s">
        <v>291</v>
      </c>
      <c r="B1" s="73"/>
      <c r="C1" s="73"/>
      <c r="D1" s="73"/>
      <c r="E1" s="73"/>
    </row>
    <row r="2" spans="1:5" ht="12.75">
      <c r="A2" s="79" t="s">
        <v>0</v>
      </c>
      <c r="B2" s="79"/>
      <c r="C2" s="78" t="str">
        <f>'[1]Cover'!A1</f>
        <v>Southwestern Bell Telephone, L.P., d/b/a AT&amp;T Missouri</v>
      </c>
      <c r="D2" s="78"/>
      <c r="E2" s="78"/>
    </row>
    <row r="3" spans="1:5" ht="12.75">
      <c r="A3" s="4"/>
      <c r="B3" s="4"/>
      <c r="C3" s="75" t="s">
        <v>1</v>
      </c>
      <c r="D3" s="75"/>
      <c r="E3" s="5">
        <f>'[1]Cover'!G19</f>
        <v>2006</v>
      </c>
    </row>
    <row r="4" spans="1:5" ht="24" customHeight="1">
      <c r="A4" s="80" t="s">
        <v>2</v>
      </c>
      <c r="B4" s="81"/>
      <c r="C4" s="81"/>
      <c r="D4" s="81"/>
      <c r="E4" s="81"/>
    </row>
    <row r="5" spans="1:5" ht="16.5" thickBot="1">
      <c r="A5" s="6" t="s">
        <v>3</v>
      </c>
      <c r="B5" s="6"/>
      <c r="C5" s="6" t="s">
        <v>4</v>
      </c>
      <c r="D5" s="6"/>
      <c r="E5" s="6" t="s">
        <v>5</v>
      </c>
    </row>
    <row r="6" spans="1:5" ht="18" customHeight="1">
      <c r="A6" s="25"/>
      <c r="B6" s="26" t="s">
        <v>37</v>
      </c>
      <c r="C6" s="26"/>
      <c r="D6" s="25"/>
      <c r="E6" s="25"/>
    </row>
    <row r="7" spans="1:5" ht="18" customHeight="1">
      <c r="A7" s="9">
        <v>2001</v>
      </c>
      <c r="B7" s="72" t="s">
        <v>38</v>
      </c>
      <c r="C7" s="72"/>
      <c r="D7" s="91"/>
      <c r="E7" s="15">
        <f>6376706428.26-E8-E9-E10-E11-E12-E13</f>
        <v>6351869087.85</v>
      </c>
    </row>
    <row r="8" spans="1:5" ht="18" customHeight="1">
      <c r="A8" s="9">
        <v>2002</v>
      </c>
      <c r="B8" s="72" t="s">
        <v>39</v>
      </c>
      <c r="C8" s="72"/>
      <c r="D8" s="91"/>
      <c r="E8" s="15">
        <v>0</v>
      </c>
    </row>
    <row r="9" spans="1:5" ht="18" customHeight="1">
      <c r="A9" s="9">
        <v>2003</v>
      </c>
      <c r="B9" s="72" t="s">
        <v>40</v>
      </c>
      <c r="C9" s="72"/>
      <c r="D9" s="91"/>
      <c r="E9" s="15">
        <v>24260906.79</v>
      </c>
    </row>
    <row r="10" spans="1:5" ht="18" customHeight="1">
      <c r="A10" s="9">
        <v>2004</v>
      </c>
      <c r="B10" s="72" t="s">
        <v>41</v>
      </c>
      <c r="C10" s="72"/>
      <c r="D10" s="91"/>
      <c r="E10" s="15">
        <v>0</v>
      </c>
    </row>
    <row r="11" spans="1:5" ht="18" customHeight="1">
      <c r="A11" s="9">
        <v>2005</v>
      </c>
      <c r="B11" s="72" t="s">
        <v>42</v>
      </c>
      <c r="C11" s="72"/>
      <c r="D11" s="91"/>
      <c r="E11" s="15">
        <v>0</v>
      </c>
    </row>
    <row r="12" spans="1:5" ht="18" customHeight="1">
      <c r="A12" s="9">
        <v>2006</v>
      </c>
      <c r="B12" s="72" t="s">
        <v>43</v>
      </c>
      <c r="C12" s="72"/>
      <c r="D12" s="91"/>
      <c r="E12" s="15">
        <v>576433.62</v>
      </c>
    </row>
    <row r="13" spans="1:5" ht="18" customHeight="1">
      <c r="A13" s="9">
        <v>2007</v>
      </c>
      <c r="B13" s="72" t="s">
        <v>44</v>
      </c>
      <c r="C13" s="72"/>
      <c r="D13" s="91"/>
      <c r="E13" s="15">
        <v>0</v>
      </c>
    </row>
    <row r="14" spans="1:5" ht="18" customHeight="1" thickBot="1">
      <c r="A14" s="72"/>
      <c r="B14" s="72"/>
      <c r="C14" s="72"/>
      <c r="D14" s="72"/>
      <c r="E14" s="72"/>
    </row>
    <row r="15" spans="1:5" ht="18" customHeight="1" thickBot="1" thickTop="1">
      <c r="A15" s="85" t="s">
        <v>45</v>
      </c>
      <c r="B15" s="89"/>
      <c r="C15" s="89"/>
      <c r="D15" s="25"/>
      <c r="E15" s="19">
        <f>SUM(E7:E13)</f>
        <v>6376706428.26</v>
      </c>
    </row>
    <row r="16" spans="1:5" ht="18" customHeight="1" thickTop="1">
      <c r="A16" s="72"/>
      <c r="B16" s="72"/>
      <c r="C16" s="72"/>
      <c r="D16" s="72"/>
      <c r="E16" s="72"/>
    </row>
    <row r="17" spans="1:5" ht="18" customHeight="1">
      <c r="A17" s="25"/>
      <c r="B17" s="87" t="s">
        <v>46</v>
      </c>
      <c r="C17" s="88"/>
      <c r="D17" s="27"/>
      <c r="E17" s="25"/>
    </row>
    <row r="18" spans="1:5" ht="18" customHeight="1">
      <c r="A18" s="9">
        <v>3100</v>
      </c>
      <c r="B18" s="72" t="s">
        <v>47</v>
      </c>
      <c r="C18" s="72"/>
      <c r="D18" s="91"/>
      <c r="E18" s="15">
        <v>4567556167.03</v>
      </c>
    </row>
    <row r="19" spans="1:5" ht="18" customHeight="1">
      <c r="A19" s="9">
        <v>3200</v>
      </c>
      <c r="B19" s="72" t="s">
        <v>48</v>
      </c>
      <c r="C19" s="72"/>
      <c r="D19" s="91"/>
      <c r="E19" s="15">
        <v>0</v>
      </c>
    </row>
    <row r="20" spans="1:5" ht="18" customHeight="1">
      <c r="A20" s="9">
        <v>3300</v>
      </c>
      <c r="B20" s="72" t="s">
        <v>49</v>
      </c>
      <c r="C20" s="72"/>
      <c r="D20" s="91"/>
      <c r="E20" s="15">
        <v>102767.04</v>
      </c>
    </row>
    <row r="21" spans="1:5" ht="18" customHeight="1">
      <c r="A21" s="9">
        <v>3410</v>
      </c>
      <c r="B21" s="72" t="s">
        <v>50</v>
      </c>
      <c r="C21" s="72"/>
      <c r="D21" s="91"/>
      <c r="E21" s="15">
        <v>0</v>
      </c>
    </row>
    <row r="22" spans="1:5" ht="18" customHeight="1">
      <c r="A22" s="9">
        <v>3420</v>
      </c>
      <c r="B22" s="72" t="s">
        <v>51</v>
      </c>
      <c r="C22" s="72"/>
      <c r="D22" s="91"/>
      <c r="E22" s="15">
        <v>1041202.8</v>
      </c>
    </row>
    <row r="23" spans="1:5" ht="18" customHeight="1">
      <c r="A23" s="9">
        <v>3500</v>
      </c>
      <c r="B23" s="72" t="s">
        <v>52</v>
      </c>
      <c r="C23" s="72"/>
      <c r="D23" s="91"/>
      <c r="E23" s="15">
        <v>36797913.96</v>
      </c>
    </row>
    <row r="24" spans="1:5" ht="18" customHeight="1">
      <c r="A24" s="9">
        <v>3600</v>
      </c>
      <c r="B24" s="72" t="s">
        <v>53</v>
      </c>
      <c r="C24" s="72"/>
      <c r="D24" s="91"/>
      <c r="E24" s="15">
        <v>0</v>
      </c>
    </row>
    <row r="25" spans="1:5" ht="18" customHeight="1" thickBot="1">
      <c r="A25" s="72"/>
      <c r="B25" s="73"/>
      <c r="C25" s="73"/>
      <c r="D25" s="73"/>
      <c r="E25" s="73"/>
    </row>
    <row r="26" spans="1:5" ht="18" customHeight="1" thickBot="1" thickTop="1">
      <c r="A26" s="85" t="s">
        <v>54</v>
      </c>
      <c r="B26" s="89"/>
      <c r="C26" s="89"/>
      <c r="D26" s="28"/>
      <c r="E26" s="19">
        <f>SUM(E18:E24)</f>
        <v>4605498050.83</v>
      </c>
    </row>
    <row r="27" spans="1:5" ht="18" customHeight="1" thickBot="1" thickTop="1">
      <c r="A27" s="72"/>
      <c r="B27" s="73"/>
      <c r="C27" s="73"/>
      <c r="D27" s="73"/>
      <c r="E27" s="73"/>
    </row>
    <row r="28" spans="1:5" ht="18" customHeight="1" thickBot="1" thickTop="1">
      <c r="A28" s="85" t="s">
        <v>55</v>
      </c>
      <c r="B28" s="89"/>
      <c r="C28" s="89"/>
      <c r="D28" s="25"/>
      <c r="E28" s="19">
        <f>E15-E26</f>
        <v>1771208377.4300003</v>
      </c>
    </row>
    <row r="29" spans="1:5" ht="18" customHeight="1" thickBot="1" thickTop="1">
      <c r="A29" s="72"/>
      <c r="B29" s="73"/>
      <c r="C29" s="73"/>
      <c r="D29" s="73"/>
      <c r="E29" s="73"/>
    </row>
    <row r="30" spans="1:5" s="30" customFormat="1" ht="18" customHeight="1" thickBot="1" thickTop="1">
      <c r="A30" s="85" t="s">
        <v>56</v>
      </c>
      <c r="B30" s="89"/>
      <c r="C30" s="89"/>
      <c r="D30" s="29"/>
      <c r="E30" s="19">
        <f>Sch2Pg1!E25+Sch2Pg1!E39+Sch2Pg2!E28</f>
        <v>1794238672.1400003</v>
      </c>
    </row>
    <row r="31" ht="13.5" thickTop="1"/>
  </sheetData>
  <mergeCells count="29">
    <mergeCell ref="A1:E1"/>
    <mergeCell ref="A27:E27"/>
    <mergeCell ref="A28:C28"/>
    <mergeCell ref="A30:C30"/>
    <mergeCell ref="A29:E29"/>
    <mergeCell ref="B24:D24"/>
    <mergeCell ref="A26:C26"/>
    <mergeCell ref="A16:E16"/>
    <mergeCell ref="A25:E25"/>
    <mergeCell ref="B20:D20"/>
    <mergeCell ref="B21:D21"/>
    <mergeCell ref="B22:D22"/>
    <mergeCell ref="B23:D23"/>
    <mergeCell ref="B13:D13"/>
    <mergeCell ref="A14:E14"/>
    <mergeCell ref="B18:D18"/>
    <mergeCell ref="B19:D19"/>
    <mergeCell ref="B17:C17"/>
    <mergeCell ref="A15:C15"/>
    <mergeCell ref="B11:D11"/>
    <mergeCell ref="B12:D12"/>
    <mergeCell ref="C3:D3"/>
    <mergeCell ref="C2:E2"/>
    <mergeCell ref="A4:E4"/>
    <mergeCell ref="A2:B2"/>
    <mergeCell ref="B7:D7"/>
    <mergeCell ref="B8:D8"/>
    <mergeCell ref="B9:D9"/>
    <mergeCell ref="B10:D10"/>
  </mergeCells>
  <conditionalFormatting sqref="E15 E26 E28 E30 E3 C2:C3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85" zoomScaleNormal="85" workbookViewId="0" topLeftCell="A1">
      <selection activeCell="A1" sqref="A1:E1"/>
    </sheetView>
  </sheetViews>
  <sheetFormatPr defaultColWidth="9.33203125" defaultRowHeight="11.25"/>
  <cols>
    <col min="1" max="1" width="9.33203125" style="3" customWidth="1"/>
    <col min="2" max="2" width="15.83203125" style="3" customWidth="1"/>
    <col min="3" max="3" width="30.83203125" style="3" customWidth="1"/>
    <col min="4" max="4" width="21" style="3" customWidth="1"/>
    <col min="5" max="5" width="18.83203125" style="3" customWidth="1"/>
    <col min="6" max="16384" width="9.33203125" style="3" customWidth="1"/>
  </cols>
  <sheetData>
    <row r="1" spans="1:5" ht="15.75">
      <c r="A1" s="90" t="s">
        <v>292</v>
      </c>
      <c r="B1" s="73"/>
      <c r="C1" s="73"/>
      <c r="D1" s="73"/>
      <c r="E1" s="73"/>
    </row>
    <row r="2" spans="1:5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</row>
    <row r="3" spans="1:5" ht="12.75">
      <c r="A3" s="4"/>
      <c r="B3" s="4"/>
      <c r="C3" s="94" t="s">
        <v>1</v>
      </c>
      <c r="D3" s="94"/>
      <c r="E3" s="5">
        <f>'[1]Cover'!G19</f>
        <v>2006</v>
      </c>
    </row>
    <row r="4" spans="1:5" ht="24" customHeight="1">
      <c r="A4" s="80" t="s">
        <v>2</v>
      </c>
      <c r="B4" s="81"/>
      <c r="C4" s="81"/>
      <c r="D4" s="81"/>
      <c r="E4" s="81"/>
    </row>
    <row r="5" spans="1:5" ht="16.5" thickBot="1">
      <c r="A5" s="6" t="s">
        <v>3</v>
      </c>
      <c r="B5" s="6"/>
      <c r="C5" s="6" t="s">
        <v>4</v>
      </c>
      <c r="D5" s="6"/>
      <c r="E5" s="6" t="s">
        <v>5</v>
      </c>
    </row>
    <row r="6" spans="1:5" ht="18" customHeight="1">
      <c r="A6" s="25"/>
      <c r="B6" s="26" t="s">
        <v>57</v>
      </c>
      <c r="C6" s="26"/>
      <c r="D6" s="25"/>
      <c r="E6" s="25"/>
    </row>
    <row r="7" spans="1:5" ht="18" customHeight="1">
      <c r="A7" s="9">
        <v>4010</v>
      </c>
      <c r="B7" s="72" t="s">
        <v>58</v>
      </c>
      <c r="C7" s="72"/>
      <c r="D7" s="91"/>
      <c r="E7" s="31">
        <v>17006530.03</v>
      </c>
    </row>
    <row r="8" spans="1:5" ht="18" customHeight="1">
      <c r="A8" s="9">
        <v>4020</v>
      </c>
      <c r="B8" s="72" t="s">
        <v>59</v>
      </c>
      <c r="C8" s="72"/>
      <c r="D8" s="91"/>
      <c r="E8" s="31">
        <v>0</v>
      </c>
    </row>
    <row r="9" spans="1:5" ht="18" customHeight="1">
      <c r="A9" s="9">
        <v>4030</v>
      </c>
      <c r="B9" s="72" t="s">
        <v>60</v>
      </c>
      <c r="C9" s="72"/>
      <c r="D9" s="91"/>
      <c r="E9" s="31">
        <v>56928676.57</v>
      </c>
    </row>
    <row r="10" spans="1:5" ht="18" customHeight="1">
      <c r="A10" s="9">
        <v>4040</v>
      </c>
      <c r="B10" s="72" t="s">
        <v>61</v>
      </c>
      <c r="C10" s="72"/>
      <c r="D10" s="91"/>
      <c r="E10" s="31">
        <v>235124.19</v>
      </c>
    </row>
    <row r="11" spans="1:5" ht="18" customHeight="1">
      <c r="A11" s="9">
        <v>4050</v>
      </c>
      <c r="B11" s="72" t="s">
        <v>62</v>
      </c>
      <c r="C11" s="72"/>
      <c r="D11" s="91"/>
      <c r="E11" s="31">
        <v>0</v>
      </c>
    </row>
    <row r="12" spans="1:5" ht="18" customHeight="1">
      <c r="A12" s="9">
        <v>4060</v>
      </c>
      <c r="B12" s="72" t="s">
        <v>63</v>
      </c>
      <c r="C12" s="72"/>
      <c r="D12" s="91"/>
      <c r="E12" s="31">
        <v>0</v>
      </c>
    </row>
    <row r="13" spans="1:5" ht="18" customHeight="1">
      <c r="A13" s="9">
        <v>4070</v>
      </c>
      <c r="B13" s="72" t="s">
        <v>64</v>
      </c>
      <c r="C13" s="72"/>
      <c r="D13" s="91"/>
      <c r="E13" s="31">
        <v>158064409.88</v>
      </c>
    </row>
    <row r="14" spans="1:5" ht="18" customHeight="1">
      <c r="A14" s="9">
        <v>4080</v>
      </c>
      <c r="B14" s="72" t="s">
        <v>65</v>
      </c>
      <c r="C14" s="72"/>
      <c r="D14" s="91"/>
      <c r="E14" s="31">
        <v>4754203.63</v>
      </c>
    </row>
    <row r="15" spans="1:5" ht="18" customHeight="1">
      <c r="A15" s="9">
        <v>4100</v>
      </c>
      <c r="B15" s="72" t="s">
        <v>66</v>
      </c>
      <c r="C15" s="72"/>
      <c r="D15" s="91"/>
      <c r="E15" s="31">
        <v>12211427.36</v>
      </c>
    </row>
    <row r="16" spans="1:5" ht="18" customHeight="1">
      <c r="A16" s="9">
        <v>4110</v>
      </c>
      <c r="B16" s="72" t="s">
        <v>67</v>
      </c>
      <c r="C16" s="72"/>
      <c r="D16" s="91"/>
      <c r="E16" s="31">
        <v>0</v>
      </c>
    </row>
    <row r="17" spans="1:5" ht="18" customHeight="1">
      <c r="A17" s="9">
        <v>4120</v>
      </c>
      <c r="B17" s="72" t="s">
        <v>68</v>
      </c>
      <c r="C17" s="72"/>
      <c r="D17" s="91"/>
      <c r="E17" s="31">
        <v>44141828.44</v>
      </c>
    </row>
    <row r="18" spans="1:5" ht="18" customHeight="1">
      <c r="A18" s="9">
        <v>4130</v>
      </c>
      <c r="B18" s="72" t="s">
        <v>69</v>
      </c>
      <c r="C18" s="72"/>
      <c r="D18" s="91"/>
      <c r="E18" s="31">
        <v>13162094.09</v>
      </c>
    </row>
    <row r="19" spans="1:5" ht="18" customHeight="1" thickBot="1">
      <c r="A19" s="84"/>
      <c r="B19" s="73"/>
      <c r="C19" s="73"/>
      <c r="D19" s="73"/>
      <c r="E19" s="73"/>
    </row>
    <row r="20" spans="1:5" ht="18" customHeight="1" thickBot="1" thickTop="1">
      <c r="A20" s="85" t="s">
        <v>70</v>
      </c>
      <c r="B20" s="89"/>
      <c r="C20" s="89"/>
      <c r="D20" s="25"/>
      <c r="E20" s="32">
        <f>SUM(E7:E18)</f>
        <v>306504294.18999994</v>
      </c>
    </row>
    <row r="21" spans="1:5" ht="18" customHeight="1" thickTop="1">
      <c r="A21" s="84"/>
      <c r="B21" s="73"/>
      <c r="C21" s="73"/>
      <c r="D21" s="73"/>
      <c r="E21" s="73"/>
    </row>
    <row r="22" spans="1:5" ht="18" customHeight="1">
      <c r="A22" s="9"/>
      <c r="B22" s="87" t="s">
        <v>71</v>
      </c>
      <c r="C22" s="87"/>
      <c r="D22" s="25"/>
      <c r="E22" s="25"/>
    </row>
    <row r="23" spans="1:5" ht="18" customHeight="1">
      <c r="A23" s="9">
        <v>4210</v>
      </c>
      <c r="B23" s="72" t="s">
        <v>72</v>
      </c>
      <c r="C23" s="72"/>
      <c r="D23" s="91"/>
      <c r="E23" s="31">
        <v>0</v>
      </c>
    </row>
    <row r="24" spans="1:5" ht="18" customHeight="1">
      <c r="A24" s="9">
        <v>4220</v>
      </c>
      <c r="B24" s="72" t="s">
        <v>73</v>
      </c>
      <c r="C24" s="72"/>
      <c r="D24" s="91"/>
      <c r="E24" s="31">
        <v>0</v>
      </c>
    </row>
    <row r="25" spans="1:5" ht="18" customHeight="1">
      <c r="A25" s="9">
        <v>4230</v>
      </c>
      <c r="B25" s="72" t="s">
        <v>74</v>
      </c>
      <c r="C25" s="72"/>
      <c r="D25" s="91"/>
      <c r="E25" s="31">
        <v>0</v>
      </c>
    </row>
    <row r="26" spans="1:5" ht="18" customHeight="1">
      <c r="A26" s="9">
        <v>4240</v>
      </c>
      <c r="B26" s="72" t="s">
        <v>75</v>
      </c>
      <c r="C26" s="72"/>
      <c r="D26" s="91"/>
      <c r="E26" s="31">
        <v>0</v>
      </c>
    </row>
    <row r="27" spans="1:5" ht="18" customHeight="1">
      <c r="A27" s="9">
        <v>4250</v>
      </c>
      <c r="B27" s="72" t="s">
        <v>76</v>
      </c>
      <c r="C27" s="72"/>
      <c r="D27" s="91"/>
      <c r="E27" s="31">
        <v>0</v>
      </c>
    </row>
    <row r="28" spans="1:5" ht="18" customHeight="1">
      <c r="A28" s="9">
        <v>4260</v>
      </c>
      <c r="B28" s="72" t="s">
        <v>77</v>
      </c>
      <c r="C28" s="72"/>
      <c r="D28" s="91"/>
      <c r="E28" s="31">
        <v>0</v>
      </c>
    </row>
    <row r="29" spans="1:5" ht="18" customHeight="1">
      <c r="A29" s="9">
        <v>4270</v>
      </c>
      <c r="B29" s="72" t="s">
        <v>78</v>
      </c>
      <c r="C29" s="72"/>
      <c r="D29" s="91"/>
      <c r="E29" s="31">
        <v>0</v>
      </c>
    </row>
    <row r="30" spans="1:5" ht="18" customHeight="1" thickBot="1">
      <c r="A30" s="72"/>
      <c r="B30" s="72"/>
      <c r="C30" s="72"/>
      <c r="D30" s="72"/>
      <c r="E30" s="72"/>
    </row>
    <row r="31" spans="1:5" ht="18" customHeight="1" thickBot="1" thickTop="1">
      <c r="A31" s="85" t="s">
        <v>79</v>
      </c>
      <c r="B31" s="89"/>
      <c r="C31" s="89"/>
      <c r="D31" s="25"/>
      <c r="E31" s="32">
        <f>SUM(E23:E29)</f>
        <v>0</v>
      </c>
    </row>
    <row r="32" ht="13.5" thickTop="1"/>
  </sheetData>
  <mergeCells count="30">
    <mergeCell ref="B28:D28"/>
    <mergeCell ref="B29:D29"/>
    <mergeCell ref="A30:E30"/>
    <mergeCell ref="A31:C31"/>
    <mergeCell ref="B24:D24"/>
    <mergeCell ref="B25:D25"/>
    <mergeCell ref="B26:D26"/>
    <mergeCell ref="B27:D27"/>
    <mergeCell ref="A20:C20"/>
    <mergeCell ref="A21:E21"/>
    <mergeCell ref="B22:C22"/>
    <mergeCell ref="B23:D23"/>
    <mergeCell ref="B16:D16"/>
    <mergeCell ref="B17:D17"/>
    <mergeCell ref="B18:D18"/>
    <mergeCell ref="A19:E19"/>
    <mergeCell ref="B12:D12"/>
    <mergeCell ref="B13:D13"/>
    <mergeCell ref="B14:D14"/>
    <mergeCell ref="B15:D15"/>
    <mergeCell ref="B8:D8"/>
    <mergeCell ref="B9:D9"/>
    <mergeCell ref="B10:D10"/>
    <mergeCell ref="B11:D11"/>
    <mergeCell ref="A2:B2"/>
    <mergeCell ref="A4:E4"/>
    <mergeCell ref="A1:E1"/>
    <mergeCell ref="B7:D7"/>
    <mergeCell ref="C2:E2"/>
    <mergeCell ref="C3:D3"/>
  </mergeCells>
  <conditionalFormatting sqref="E20 E31 C2:C3 E3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85" zoomScaleNormal="85" workbookViewId="0" topLeftCell="A1">
      <selection activeCell="A1" sqref="A1:E1"/>
    </sheetView>
  </sheetViews>
  <sheetFormatPr defaultColWidth="9.33203125" defaultRowHeight="11.25"/>
  <cols>
    <col min="1" max="1" width="9.33203125" style="3" customWidth="1"/>
    <col min="2" max="2" width="15.83203125" style="3" customWidth="1"/>
    <col min="3" max="3" width="30.83203125" style="3" customWidth="1"/>
    <col min="4" max="4" width="21" style="3" customWidth="1"/>
    <col min="5" max="5" width="18.83203125" style="3" customWidth="1"/>
    <col min="6" max="16384" width="9.33203125" style="3" customWidth="1"/>
  </cols>
  <sheetData>
    <row r="1" spans="1:5" ht="15.75">
      <c r="A1" s="90" t="s">
        <v>293</v>
      </c>
      <c r="B1" s="73"/>
      <c r="C1" s="73"/>
      <c r="D1" s="73"/>
      <c r="E1" s="73"/>
    </row>
    <row r="2" spans="1:5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</row>
    <row r="3" spans="1:5" ht="12.75">
      <c r="A3" s="4"/>
      <c r="B3" s="4"/>
      <c r="C3" s="94" t="s">
        <v>1</v>
      </c>
      <c r="D3" s="94"/>
      <c r="E3" s="5">
        <f>'[1]Cover'!G19</f>
        <v>2006</v>
      </c>
    </row>
    <row r="4" spans="1:5" ht="24" customHeight="1">
      <c r="A4" s="80" t="s">
        <v>2</v>
      </c>
      <c r="B4" s="81"/>
      <c r="C4" s="81"/>
      <c r="D4" s="81"/>
      <c r="E4" s="81"/>
    </row>
    <row r="5" spans="1:5" ht="16.5" thickBot="1">
      <c r="A5" s="6" t="s">
        <v>3</v>
      </c>
      <c r="B5" s="6"/>
      <c r="C5" s="6" t="s">
        <v>4</v>
      </c>
      <c r="D5" s="6"/>
      <c r="E5" s="6" t="s">
        <v>5</v>
      </c>
    </row>
    <row r="6" spans="1:5" ht="18" customHeight="1">
      <c r="A6" s="25"/>
      <c r="B6" s="87" t="s">
        <v>80</v>
      </c>
      <c r="C6" s="87"/>
      <c r="D6" s="25"/>
      <c r="E6" s="25"/>
    </row>
    <row r="7" spans="1:5" ht="18" customHeight="1">
      <c r="A7" s="9">
        <v>4310</v>
      </c>
      <c r="B7" s="72" t="s">
        <v>81</v>
      </c>
      <c r="C7" s="72"/>
      <c r="D7" s="91"/>
      <c r="E7" s="31">
        <v>228779754.44</v>
      </c>
    </row>
    <row r="8" spans="1:5" ht="18" customHeight="1">
      <c r="A8" s="9">
        <v>4320</v>
      </c>
      <c r="B8" s="72" t="s">
        <v>82</v>
      </c>
      <c r="C8" s="72"/>
      <c r="D8" s="91"/>
      <c r="E8" s="31">
        <v>6549218.05</v>
      </c>
    </row>
    <row r="9" spans="1:5" ht="18" customHeight="1">
      <c r="A9" s="9">
        <v>4330</v>
      </c>
      <c r="B9" s="72" t="s">
        <v>83</v>
      </c>
      <c r="C9" s="72"/>
      <c r="D9" s="91"/>
      <c r="E9" s="31">
        <v>0</v>
      </c>
    </row>
    <row r="10" spans="1:5" ht="18" customHeight="1">
      <c r="A10" s="9">
        <v>4340</v>
      </c>
      <c r="B10" s="72" t="s">
        <v>84</v>
      </c>
      <c r="C10" s="72"/>
      <c r="D10" s="91"/>
      <c r="E10" s="31">
        <f>389847494.33+9504862</f>
        <v>399352356.33</v>
      </c>
    </row>
    <row r="11" spans="1:5" ht="18" customHeight="1">
      <c r="A11" s="9">
        <v>4350</v>
      </c>
      <c r="B11" s="72" t="s">
        <v>85</v>
      </c>
      <c r="C11" s="72"/>
      <c r="D11" s="91"/>
      <c r="E11" s="31">
        <v>0</v>
      </c>
    </row>
    <row r="12" spans="1:5" ht="18" customHeight="1">
      <c r="A12" s="9">
        <v>4360</v>
      </c>
      <c r="B12" s="72" t="s">
        <v>86</v>
      </c>
      <c r="C12" s="72"/>
      <c r="D12" s="91"/>
      <c r="E12" s="31">
        <f>11190903.94+10843978</f>
        <v>22034881.939999998</v>
      </c>
    </row>
    <row r="13" spans="1:5" ht="18" customHeight="1">
      <c r="A13" s="9">
        <v>4370</v>
      </c>
      <c r="B13" s="72" t="s">
        <v>87</v>
      </c>
      <c r="C13" s="72"/>
      <c r="D13" s="91"/>
      <c r="E13" s="31">
        <v>-1733679</v>
      </c>
    </row>
    <row r="14" spans="1:5" ht="18" customHeight="1" thickBot="1">
      <c r="A14" s="84"/>
      <c r="B14" s="73"/>
      <c r="C14" s="73"/>
      <c r="D14" s="73"/>
      <c r="E14" s="73"/>
    </row>
    <row r="15" spans="1:5" ht="18" customHeight="1" thickBot="1" thickTop="1">
      <c r="A15" s="85" t="s">
        <v>88</v>
      </c>
      <c r="B15" s="89"/>
      <c r="C15" s="89"/>
      <c r="D15" s="25"/>
      <c r="E15" s="32">
        <f>SUM(E7:E13)</f>
        <v>654982531.76</v>
      </c>
    </row>
    <row r="16" spans="1:5" ht="18" customHeight="1" thickTop="1">
      <c r="A16" s="84"/>
      <c r="B16" s="73"/>
      <c r="C16" s="73"/>
      <c r="D16" s="73"/>
      <c r="E16" s="73"/>
    </row>
    <row r="17" spans="1:5" ht="18" customHeight="1">
      <c r="A17" s="9"/>
      <c r="B17" s="87" t="s">
        <v>89</v>
      </c>
      <c r="C17" s="88"/>
      <c r="D17" s="25"/>
      <c r="E17" s="26"/>
    </row>
    <row r="18" spans="1:5" ht="18" customHeight="1">
      <c r="A18" s="9">
        <v>4510</v>
      </c>
      <c r="B18" s="72" t="s">
        <v>90</v>
      </c>
      <c r="C18" s="72"/>
      <c r="D18" s="91"/>
      <c r="E18" s="31">
        <v>0</v>
      </c>
    </row>
    <row r="19" spans="1:5" ht="18" customHeight="1">
      <c r="A19" s="9">
        <v>4520</v>
      </c>
      <c r="B19" s="72" t="s">
        <v>91</v>
      </c>
      <c r="C19" s="72"/>
      <c r="D19" s="91"/>
      <c r="E19" s="31">
        <v>0</v>
      </c>
    </row>
    <row r="20" spans="1:5" ht="18" customHeight="1">
      <c r="A20" s="9">
        <v>4530</v>
      </c>
      <c r="B20" s="72" t="s">
        <v>92</v>
      </c>
      <c r="C20" s="73"/>
      <c r="D20" s="74"/>
      <c r="E20" s="31">
        <v>0</v>
      </c>
    </row>
    <row r="21" spans="1:5" ht="18" customHeight="1">
      <c r="A21" s="9">
        <v>4540</v>
      </c>
      <c r="B21" s="72" t="s">
        <v>93</v>
      </c>
      <c r="C21" s="72"/>
      <c r="D21" s="91"/>
      <c r="E21" s="31">
        <v>177778874.83</v>
      </c>
    </row>
    <row r="22" spans="1:5" ht="18" customHeight="1">
      <c r="A22" s="9">
        <v>4550</v>
      </c>
      <c r="B22" s="72" t="s">
        <v>94</v>
      </c>
      <c r="C22" s="73"/>
      <c r="D22" s="74"/>
      <c r="E22" s="31">
        <v>62038692</v>
      </c>
    </row>
    <row r="23" spans="1:5" ht="18" customHeight="1" thickBot="1">
      <c r="A23" s="72"/>
      <c r="B23" s="73"/>
      <c r="C23" s="73"/>
      <c r="D23" s="73"/>
      <c r="E23" s="73"/>
    </row>
    <row r="24" spans="1:5" ht="18" customHeight="1" thickBot="1" thickTop="1">
      <c r="A24" s="85" t="s">
        <v>95</v>
      </c>
      <c r="B24" s="89"/>
      <c r="C24" s="89"/>
      <c r="D24" s="25"/>
      <c r="E24" s="32">
        <f>SUM(E18:E22)</f>
        <v>239817566.83</v>
      </c>
    </row>
    <row r="25" spans="1:5" ht="18" customHeight="1" thickBot="1" thickTop="1">
      <c r="A25" s="25"/>
      <c r="B25" s="25"/>
      <c r="C25" s="25"/>
      <c r="D25" s="25"/>
      <c r="E25" s="28"/>
    </row>
    <row r="26" spans="1:5" ht="18" customHeight="1" thickBot="1" thickTop="1">
      <c r="A26" s="85" t="s">
        <v>96</v>
      </c>
      <c r="B26" s="89"/>
      <c r="C26" s="89"/>
      <c r="D26" s="25"/>
      <c r="E26" s="32">
        <f>SUM(Sch2Pg3!E20+Sch2Pg3!E31+Sch2Pg4!E15+Sch2Pg4!E24)</f>
        <v>1201304392.78</v>
      </c>
    </row>
    <row r="27" ht="13.5" thickTop="1"/>
    <row r="29" ht="12.75">
      <c r="A29" s="3" t="s">
        <v>97</v>
      </c>
    </row>
    <row r="30" ht="12.75">
      <c r="A30" s="3" t="s">
        <v>98</v>
      </c>
    </row>
    <row r="31" ht="12.75">
      <c r="A31" s="3" t="s">
        <v>99</v>
      </c>
    </row>
  </sheetData>
  <mergeCells count="25">
    <mergeCell ref="B11:D11"/>
    <mergeCell ref="B7:D7"/>
    <mergeCell ref="B8:D8"/>
    <mergeCell ref="B9:D9"/>
    <mergeCell ref="B10:D10"/>
    <mergeCell ref="A2:B2"/>
    <mergeCell ref="A4:E4"/>
    <mergeCell ref="A1:E1"/>
    <mergeCell ref="B6:C6"/>
    <mergeCell ref="C2:E2"/>
    <mergeCell ref="C3:D3"/>
    <mergeCell ref="B12:D12"/>
    <mergeCell ref="B13:D13"/>
    <mergeCell ref="A14:E14"/>
    <mergeCell ref="A15:C15"/>
    <mergeCell ref="A16:E16"/>
    <mergeCell ref="B17:C17"/>
    <mergeCell ref="B18:D18"/>
    <mergeCell ref="B19:D19"/>
    <mergeCell ref="A24:C24"/>
    <mergeCell ref="A26:C26"/>
    <mergeCell ref="B20:D20"/>
    <mergeCell ref="B21:D21"/>
    <mergeCell ref="B22:D22"/>
    <mergeCell ref="A23:E23"/>
  </mergeCells>
  <conditionalFormatting sqref="E15 E24 E26 C2:C3 E3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="90" zoomScaleNormal="90" workbookViewId="0" topLeftCell="A1">
      <selection activeCell="A1" sqref="A1:F1"/>
    </sheetView>
  </sheetViews>
  <sheetFormatPr defaultColWidth="9.33203125" defaultRowHeight="11.25"/>
  <cols>
    <col min="1" max="1" width="8.16015625" style="3" customWidth="1"/>
    <col min="2" max="2" width="18.83203125" style="3" customWidth="1"/>
    <col min="3" max="3" width="36.66015625" style="3" customWidth="1"/>
    <col min="4" max="4" width="2.83203125" style="3" customWidth="1"/>
    <col min="5" max="6" width="18.83203125" style="3" customWidth="1"/>
    <col min="7" max="7" width="9.33203125" style="3" customWidth="1"/>
    <col min="8" max="8" width="2.83203125" style="3" customWidth="1"/>
    <col min="9" max="16384" width="9.33203125" style="3" customWidth="1"/>
  </cols>
  <sheetData>
    <row r="1" spans="1:6" ht="15.75">
      <c r="A1" s="90" t="s">
        <v>289</v>
      </c>
      <c r="B1" s="73"/>
      <c r="C1" s="73"/>
      <c r="D1" s="73"/>
      <c r="E1" s="73"/>
      <c r="F1" s="73"/>
    </row>
    <row r="2" spans="1:6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  <c r="F2" s="93"/>
    </row>
    <row r="3" spans="1:6" ht="12.75">
      <c r="A3" s="4"/>
      <c r="B3" s="4"/>
      <c r="C3" s="94" t="s">
        <v>1</v>
      </c>
      <c r="D3" s="94"/>
      <c r="E3" s="94"/>
      <c r="F3" s="5">
        <f>'[1]Cover'!G19</f>
        <v>2006</v>
      </c>
    </row>
    <row r="4" spans="1:6" ht="24" customHeight="1">
      <c r="A4" s="80" t="s">
        <v>100</v>
      </c>
      <c r="B4" s="81"/>
      <c r="C4" s="81"/>
      <c r="D4" s="81"/>
      <c r="E4" s="81"/>
      <c r="F4" s="81"/>
    </row>
    <row r="5" spans="1:6" ht="32.25" thickBot="1">
      <c r="A5" s="6" t="s">
        <v>3</v>
      </c>
      <c r="B5" s="95" t="s">
        <v>4</v>
      </c>
      <c r="C5" s="95"/>
      <c r="D5" s="96"/>
      <c r="E5" s="33" t="s">
        <v>101</v>
      </c>
      <c r="F5" s="33" t="s">
        <v>102</v>
      </c>
    </row>
    <row r="6" spans="1:6" s="25" customFormat="1" ht="18" customHeight="1">
      <c r="A6" s="34" t="s">
        <v>103</v>
      </c>
      <c r="B6" s="98" t="s">
        <v>104</v>
      </c>
      <c r="C6" s="88"/>
      <c r="D6" s="72"/>
      <c r="E6" s="72"/>
      <c r="F6" s="72"/>
    </row>
    <row r="7" spans="1:6" s="25" customFormat="1" ht="18" customHeight="1">
      <c r="A7" s="9">
        <v>5001</v>
      </c>
      <c r="B7" s="97" t="s">
        <v>105</v>
      </c>
      <c r="C7" s="73"/>
      <c r="D7" s="74"/>
      <c r="E7" s="35">
        <v>407161878.42</v>
      </c>
      <c r="F7" s="35">
        <v>2919972904.23</v>
      </c>
    </row>
    <row r="8" spans="1:6" s="25" customFormat="1" ht="18" customHeight="1">
      <c r="A8" s="9">
        <v>5002</v>
      </c>
      <c r="B8" s="97" t="s">
        <v>106</v>
      </c>
      <c r="C8" s="73"/>
      <c r="D8" s="74"/>
      <c r="E8" s="35">
        <v>34566356.24</v>
      </c>
      <c r="F8" s="35">
        <v>44378317.21</v>
      </c>
    </row>
    <row r="9" spans="1:6" s="25" customFormat="1" ht="18" customHeight="1">
      <c r="A9" s="9">
        <v>5003</v>
      </c>
      <c r="B9" s="97" t="s">
        <v>107</v>
      </c>
      <c r="C9" s="73"/>
      <c r="D9" s="74"/>
      <c r="E9" s="35">
        <v>11808572.99</v>
      </c>
      <c r="F9" s="35">
        <v>75385427.84</v>
      </c>
    </row>
    <row r="10" spans="1:6" s="25" customFormat="1" ht="18" customHeight="1">
      <c r="A10" s="9">
        <v>5004</v>
      </c>
      <c r="B10" s="97" t="s">
        <v>108</v>
      </c>
      <c r="C10" s="73"/>
      <c r="D10" s="74"/>
      <c r="E10" s="35">
        <v>-663.07</v>
      </c>
      <c r="F10" s="35">
        <v>-12870.6</v>
      </c>
    </row>
    <row r="11" spans="1:6" s="25" customFormat="1" ht="18" customHeight="1">
      <c r="A11" s="9">
        <v>5040</v>
      </c>
      <c r="B11" s="97" t="s">
        <v>109</v>
      </c>
      <c r="C11" s="73"/>
      <c r="D11" s="74"/>
      <c r="E11" s="35">
        <v>24399386.83</v>
      </c>
      <c r="F11" s="35">
        <v>162163525.93</v>
      </c>
    </row>
    <row r="12" spans="1:6" s="25" customFormat="1" ht="18" customHeight="1">
      <c r="A12" s="9">
        <v>5050</v>
      </c>
      <c r="B12" s="97" t="s">
        <v>110</v>
      </c>
      <c r="C12" s="73"/>
      <c r="D12" s="74"/>
      <c r="E12" s="35">
        <v>534795.88</v>
      </c>
      <c r="F12" s="35">
        <v>4336067.13</v>
      </c>
    </row>
    <row r="13" spans="1:6" s="25" customFormat="1" ht="18" customHeight="1">
      <c r="A13" s="9">
        <v>5060</v>
      </c>
      <c r="B13" s="97" t="s">
        <v>111</v>
      </c>
      <c r="C13" s="73"/>
      <c r="D13" s="74"/>
      <c r="E13" s="35">
        <v>199651954.61</v>
      </c>
      <c r="F13" s="35">
        <v>1344739719.28</v>
      </c>
    </row>
    <row r="14" spans="1:6" s="25" customFormat="1" ht="18" customHeight="1">
      <c r="A14" s="9">
        <v>5069</v>
      </c>
      <c r="B14" s="97" t="s">
        <v>112</v>
      </c>
      <c r="C14" s="73"/>
      <c r="D14" s="74"/>
      <c r="E14" s="35">
        <v>0</v>
      </c>
      <c r="F14" s="35">
        <v>0</v>
      </c>
    </row>
    <row r="15" spans="1:6" s="25" customFormat="1" ht="12.75" customHeight="1" thickBot="1">
      <c r="A15" s="84"/>
      <c r="B15" s="73"/>
      <c r="C15" s="73"/>
      <c r="D15" s="73"/>
      <c r="E15" s="73"/>
      <c r="F15" s="73"/>
    </row>
    <row r="16" spans="1:6" s="25" customFormat="1" ht="18" customHeight="1" thickBot="1">
      <c r="A16" s="63" t="s">
        <v>113</v>
      </c>
      <c r="B16" s="64"/>
      <c r="C16" s="64"/>
      <c r="E16" s="36">
        <f>SUM(E7:E14)</f>
        <v>678122281.9000001</v>
      </c>
      <c r="F16" s="36">
        <f>SUM(F7:F14)</f>
        <v>4550963091.02</v>
      </c>
    </row>
    <row r="17" spans="1:6" s="25" customFormat="1" ht="12.75" customHeight="1">
      <c r="A17" s="84"/>
      <c r="B17" s="73"/>
      <c r="C17" s="73"/>
      <c r="D17" s="73"/>
      <c r="E17" s="73"/>
      <c r="F17" s="73"/>
    </row>
    <row r="18" spans="1:6" s="25" customFormat="1" ht="18" customHeight="1">
      <c r="A18" s="9"/>
      <c r="B18" s="98" t="s">
        <v>114</v>
      </c>
      <c r="C18" s="88"/>
      <c r="D18" s="72"/>
      <c r="E18" s="73"/>
      <c r="F18" s="73"/>
    </row>
    <row r="19" spans="1:6" s="25" customFormat="1" ht="18" customHeight="1">
      <c r="A19" s="9">
        <v>5081</v>
      </c>
      <c r="B19" s="97" t="s">
        <v>115</v>
      </c>
      <c r="C19" s="73"/>
      <c r="D19" s="74"/>
      <c r="E19" s="35">
        <v>143047875.36</v>
      </c>
      <c r="F19" s="35">
        <v>854465068.2</v>
      </c>
    </row>
    <row r="20" spans="1:6" s="25" customFormat="1" ht="18" customHeight="1">
      <c r="A20" s="9">
        <v>5082</v>
      </c>
      <c r="B20" s="97" t="s">
        <v>116</v>
      </c>
      <c r="C20" s="73"/>
      <c r="D20" s="74"/>
      <c r="E20" s="35">
        <v>139703750.64</v>
      </c>
      <c r="F20" s="35">
        <v>687451296.75</v>
      </c>
    </row>
    <row r="21" spans="1:6" s="25" customFormat="1" ht="18" customHeight="1">
      <c r="A21" s="9">
        <v>5083</v>
      </c>
      <c r="B21" s="97" t="s">
        <v>117</v>
      </c>
      <c r="C21" s="73"/>
      <c r="D21" s="74"/>
      <c r="E21" s="35">
        <v>258067735.6</v>
      </c>
      <c r="F21" s="35">
        <v>1740988346.47</v>
      </c>
    </row>
    <row r="22" spans="1:6" s="25" customFormat="1" ht="18" customHeight="1">
      <c r="A22" s="9">
        <v>5084</v>
      </c>
      <c r="B22" s="97" t="s">
        <v>118</v>
      </c>
      <c r="C22" s="73"/>
      <c r="D22" s="74"/>
      <c r="E22" s="35">
        <v>-0.18000000715255737</v>
      </c>
      <c r="F22" s="35">
        <v>-0.20999997854232788</v>
      </c>
    </row>
    <row r="23" spans="1:6" s="25" customFormat="1" ht="12.75" customHeight="1" thickBot="1">
      <c r="A23" s="84"/>
      <c r="B23" s="73"/>
      <c r="C23" s="73"/>
      <c r="D23" s="73"/>
      <c r="E23" s="73"/>
      <c r="F23" s="73"/>
    </row>
    <row r="24" spans="1:6" s="25" customFormat="1" ht="18" customHeight="1" thickBot="1">
      <c r="A24" s="63" t="s">
        <v>119</v>
      </c>
      <c r="B24" s="89"/>
      <c r="C24" s="89"/>
      <c r="E24" s="36">
        <f>SUM(E19:E22)</f>
        <v>540819361.4200001</v>
      </c>
      <c r="F24" s="36">
        <f>SUM(F19:F22)</f>
        <v>3282904711.21</v>
      </c>
    </row>
    <row r="25" spans="1:6" s="25" customFormat="1" ht="12.75" customHeight="1">
      <c r="A25" s="84"/>
      <c r="B25" s="73"/>
      <c r="C25" s="73"/>
      <c r="D25" s="73"/>
      <c r="E25" s="73"/>
      <c r="F25" s="73"/>
    </row>
    <row r="26" spans="1:6" s="25" customFormat="1" ht="18" customHeight="1">
      <c r="A26" s="9"/>
      <c r="B26" s="98" t="s">
        <v>120</v>
      </c>
      <c r="C26" s="88"/>
      <c r="D26" s="72"/>
      <c r="E26" s="73"/>
      <c r="F26" s="73"/>
    </row>
    <row r="27" spans="1:6" s="25" customFormat="1" ht="18" customHeight="1">
      <c r="A27" s="9">
        <v>5100</v>
      </c>
      <c r="B27" s="97" t="s">
        <v>121</v>
      </c>
      <c r="C27" s="73"/>
      <c r="D27" s="74"/>
      <c r="E27" s="35">
        <v>9084743.53</v>
      </c>
      <c r="F27" s="35">
        <v>208311093.94</v>
      </c>
    </row>
    <row r="28" spans="1:6" s="25" customFormat="1" ht="18" customHeight="1">
      <c r="A28" s="9">
        <v>5111</v>
      </c>
      <c r="B28" s="97" t="s">
        <v>122</v>
      </c>
      <c r="C28" s="73"/>
      <c r="D28" s="74"/>
      <c r="E28" s="35">
        <v>41091.47</v>
      </c>
      <c r="F28" s="35">
        <v>155743.05</v>
      </c>
    </row>
    <row r="29" spans="1:6" s="25" customFormat="1" ht="18" customHeight="1">
      <c r="A29" s="9">
        <v>5112</v>
      </c>
      <c r="B29" s="97" t="s">
        <v>123</v>
      </c>
      <c r="C29" s="73"/>
      <c r="D29" s="74"/>
      <c r="E29" s="35">
        <v>11064.21</v>
      </c>
      <c r="F29" s="35">
        <v>68469.57</v>
      </c>
    </row>
    <row r="30" spans="1:6" s="25" customFormat="1" ht="18" customHeight="1">
      <c r="A30" s="9">
        <v>5121</v>
      </c>
      <c r="B30" s="97" t="s">
        <v>124</v>
      </c>
      <c r="C30" s="73"/>
      <c r="D30" s="74"/>
      <c r="E30" s="35">
        <v>53054.68</v>
      </c>
      <c r="F30" s="35">
        <v>522948.54</v>
      </c>
    </row>
    <row r="31" spans="1:6" s="25" customFormat="1" ht="18" customHeight="1">
      <c r="A31" s="9">
        <v>5122</v>
      </c>
      <c r="B31" s="97" t="s">
        <v>125</v>
      </c>
      <c r="C31" s="73"/>
      <c r="D31" s="74"/>
      <c r="E31" s="35">
        <v>4685067.62</v>
      </c>
      <c r="F31" s="35">
        <v>42278454.33</v>
      </c>
    </row>
    <row r="32" spans="1:6" s="25" customFormat="1" ht="18" customHeight="1">
      <c r="A32" s="9">
        <v>5123</v>
      </c>
      <c r="B32" s="97" t="s">
        <v>126</v>
      </c>
      <c r="C32" s="73"/>
      <c r="D32" s="74"/>
      <c r="E32" s="35">
        <v>6286.76</v>
      </c>
      <c r="F32" s="35">
        <v>6349.75</v>
      </c>
    </row>
    <row r="33" spans="1:6" s="25" customFormat="1" ht="18" customHeight="1">
      <c r="A33" s="9">
        <v>5124</v>
      </c>
      <c r="B33" s="97" t="s">
        <v>127</v>
      </c>
      <c r="C33" s="73"/>
      <c r="D33" s="74"/>
      <c r="E33" s="35">
        <v>0</v>
      </c>
      <c r="F33" s="35">
        <v>-1200</v>
      </c>
    </row>
    <row r="34" spans="1:6" s="25" customFormat="1" ht="18" customHeight="1">
      <c r="A34" s="9">
        <v>5125</v>
      </c>
      <c r="B34" s="97" t="s">
        <v>128</v>
      </c>
      <c r="C34" s="73"/>
      <c r="D34" s="74"/>
      <c r="E34" s="35">
        <v>903061.8</v>
      </c>
      <c r="F34" s="35">
        <v>11968792.22</v>
      </c>
    </row>
    <row r="35" spans="1:6" s="25" customFormat="1" ht="18" customHeight="1">
      <c r="A35" s="9">
        <v>5126</v>
      </c>
      <c r="B35" s="97" t="s">
        <v>129</v>
      </c>
      <c r="C35" s="73"/>
      <c r="D35" s="74"/>
      <c r="E35" s="35">
        <v>0</v>
      </c>
      <c r="F35" s="35">
        <v>0</v>
      </c>
    </row>
    <row r="36" spans="1:6" s="25" customFormat="1" ht="18" customHeight="1">
      <c r="A36" s="9">
        <v>5128</v>
      </c>
      <c r="B36" s="97" t="s">
        <v>130</v>
      </c>
      <c r="C36" s="73"/>
      <c r="D36" s="74"/>
      <c r="E36" s="35">
        <v>0</v>
      </c>
      <c r="F36" s="35">
        <v>0</v>
      </c>
    </row>
    <row r="37" spans="1:6" s="25" customFormat="1" ht="18" customHeight="1">
      <c r="A37" s="9">
        <v>5129</v>
      </c>
      <c r="B37" s="97" t="s">
        <v>131</v>
      </c>
      <c r="C37" s="73"/>
      <c r="D37" s="74"/>
      <c r="E37" s="35">
        <v>-259665.16</v>
      </c>
      <c r="F37" s="35">
        <v>-6176688.33</v>
      </c>
    </row>
    <row r="38" spans="1:6" s="25" customFormat="1" ht="18" customHeight="1">
      <c r="A38" s="9">
        <v>5160</v>
      </c>
      <c r="B38" s="97" t="s">
        <v>132</v>
      </c>
      <c r="C38" s="73"/>
      <c r="D38" s="74"/>
      <c r="E38" s="35">
        <v>1036395.57</v>
      </c>
      <c r="F38" s="35">
        <v>5908556.65</v>
      </c>
    </row>
    <row r="39" spans="1:6" s="25" customFormat="1" ht="18" customHeight="1">
      <c r="A39" s="9">
        <v>5169</v>
      </c>
      <c r="B39" s="97" t="s">
        <v>133</v>
      </c>
      <c r="C39" s="73"/>
      <c r="D39" s="74"/>
      <c r="E39" s="35">
        <v>0</v>
      </c>
      <c r="F39" s="35">
        <v>0</v>
      </c>
    </row>
    <row r="40" spans="1:6" s="25" customFormat="1" ht="12.75" customHeight="1" thickBot="1">
      <c r="A40" s="97"/>
      <c r="B40" s="73"/>
      <c r="C40" s="73"/>
      <c r="D40" s="73"/>
      <c r="E40" s="73"/>
      <c r="F40" s="73"/>
    </row>
    <row r="41" spans="1:6" s="25" customFormat="1" ht="18" customHeight="1" thickBot="1">
      <c r="A41" s="63" t="s">
        <v>134</v>
      </c>
      <c r="B41" s="89"/>
      <c r="C41" s="89"/>
      <c r="E41" s="36">
        <f>SUM(E27:E39)</f>
        <v>15561100.480000002</v>
      </c>
      <c r="F41" s="36">
        <f>SUM(F27:F39)</f>
        <v>263042519.72</v>
      </c>
    </row>
    <row r="221" spans="1:2" s="25" customFormat="1" ht="15.75">
      <c r="A221" s="34"/>
      <c r="B221" s="34"/>
    </row>
  </sheetData>
  <mergeCells count="45">
    <mergeCell ref="A41:C41"/>
    <mergeCell ref="B37:D37"/>
    <mergeCell ref="B38:D38"/>
    <mergeCell ref="B39:D39"/>
    <mergeCell ref="A40:F40"/>
    <mergeCell ref="B33:D33"/>
    <mergeCell ref="B34:D34"/>
    <mergeCell ref="B35:D35"/>
    <mergeCell ref="B36:D36"/>
    <mergeCell ref="B29:D29"/>
    <mergeCell ref="B30:D30"/>
    <mergeCell ref="B31:D31"/>
    <mergeCell ref="B32:D32"/>
    <mergeCell ref="B26:C26"/>
    <mergeCell ref="B27:D27"/>
    <mergeCell ref="D26:F26"/>
    <mergeCell ref="B28:D28"/>
    <mergeCell ref="B22:D22"/>
    <mergeCell ref="A23:F23"/>
    <mergeCell ref="A24:C24"/>
    <mergeCell ref="A25:F25"/>
    <mergeCell ref="B20:D20"/>
    <mergeCell ref="B21:D21"/>
    <mergeCell ref="B11:D11"/>
    <mergeCell ref="B12:D12"/>
    <mergeCell ref="B18:C18"/>
    <mergeCell ref="D18:F18"/>
    <mergeCell ref="B9:D9"/>
    <mergeCell ref="B10:D10"/>
    <mergeCell ref="B7:D7"/>
    <mergeCell ref="B19:D19"/>
    <mergeCell ref="A17:F17"/>
    <mergeCell ref="B13:D13"/>
    <mergeCell ref="B14:D14"/>
    <mergeCell ref="A15:F15"/>
    <mergeCell ref="A16:C16"/>
    <mergeCell ref="A1:F1"/>
    <mergeCell ref="B5:D5"/>
    <mergeCell ref="B8:D8"/>
    <mergeCell ref="A2:B2"/>
    <mergeCell ref="A4:F4"/>
    <mergeCell ref="B6:C6"/>
    <mergeCell ref="C2:F2"/>
    <mergeCell ref="C3:E3"/>
    <mergeCell ref="D6:F6"/>
  </mergeCells>
  <conditionalFormatting sqref="E44 E41:F41 E24:F24 E16:F16 F3 C2:C3 D2">
    <cfRule type="cellIs" priority="1" dxfId="0" operator="equal" stopIfTrue="1">
      <formula>0</formula>
    </cfRule>
  </conditionalFormatting>
  <printOptions/>
  <pageMargins left="0.75" right="0.5" top="0.5" bottom="0.48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zoomScale="85" zoomScaleNormal="85" workbookViewId="0" topLeftCell="A1">
      <selection activeCell="A1" sqref="A1:F1"/>
    </sheetView>
  </sheetViews>
  <sheetFormatPr defaultColWidth="9.33203125" defaultRowHeight="11.25"/>
  <cols>
    <col min="1" max="1" width="8.16015625" style="3" customWidth="1"/>
    <col min="2" max="2" width="18.83203125" style="3" customWidth="1"/>
    <col min="3" max="3" width="36.66015625" style="3" customWidth="1"/>
    <col min="4" max="4" width="2.83203125" style="3" customWidth="1"/>
    <col min="5" max="5" width="18.83203125" style="3" customWidth="1"/>
    <col min="6" max="6" width="20.5" style="3" bestFit="1" customWidth="1"/>
    <col min="7" max="16384" width="9.33203125" style="3" customWidth="1"/>
  </cols>
  <sheetData>
    <row r="1" spans="1:6" ht="15.75">
      <c r="A1" s="90" t="s">
        <v>294</v>
      </c>
      <c r="B1" s="76"/>
      <c r="C1" s="76"/>
      <c r="D1" s="76"/>
      <c r="E1" s="76"/>
      <c r="F1" s="76"/>
    </row>
    <row r="2" spans="1:6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  <c r="F2" s="93"/>
    </row>
    <row r="3" spans="1:6" ht="12.75">
      <c r="A3" s="4"/>
      <c r="B3" s="4"/>
      <c r="C3" s="94" t="s">
        <v>1</v>
      </c>
      <c r="D3" s="94"/>
      <c r="E3" s="94"/>
      <c r="F3" s="5">
        <f>'[1]Cover'!G19</f>
        <v>2006</v>
      </c>
    </row>
    <row r="4" spans="1:6" ht="15.75">
      <c r="A4" s="66" t="s">
        <v>100</v>
      </c>
      <c r="B4" s="84"/>
      <c r="C4" s="84"/>
      <c r="D4" s="84"/>
      <c r="E4" s="84"/>
      <c r="F4" s="84"/>
    </row>
    <row r="5" spans="1:6" ht="32.25" customHeight="1" thickBot="1">
      <c r="A5" s="6" t="s">
        <v>3</v>
      </c>
      <c r="B5" s="95" t="s">
        <v>4</v>
      </c>
      <c r="C5" s="95"/>
      <c r="D5" s="65"/>
      <c r="E5" s="33" t="s">
        <v>101</v>
      </c>
      <c r="F5" s="33" t="s">
        <v>135</v>
      </c>
    </row>
    <row r="6" spans="2:6" s="25" customFormat="1" ht="18" customHeight="1">
      <c r="B6" s="67" t="s">
        <v>136</v>
      </c>
      <c r="C6" s="68"/>
      <c r="D6" s="69"/>
      <c r="E6" s="70"/>
      <c r="F6" s="70"/>
    </row>
    <row r="7" spans="1:6" s="25" customFormat="1" ht="18" customHeight="1">
      <c r="A7" s="9">
        <v>5230</v>
      </c>
      <c r="B7" s="97" t="s">
        <v>137</v>
      </c>
      <c r="C7" s="76"/>
      <c r="D7" s="77"/>
      <c r="E7" s="35">
        <v>11544053.86</v>
      </c>
      <c r="F7" s="35">
        <v>100548484.4</v>
      </c>
    </row>
    <row r="8" spans="1:6" s="25" customFormat="1" ht="18" customHeight="1">
      <c r="A8" s="9">
        <v>5240</v>
      </c>
      <c r="B8" s="97" t="s">
        <v>138</v>
      </c>
      <c r="C8" s="76"/>
      <c r="D8" s="77"/>
      <c r="E8" s="35">
        <v>150316274.35</v>
      </c>
      <c r="F8" s="35">
        <v>991109303.97</v>
      </c>
    </row>
    <row r="9" spans="1:6" s="25" customFormat="1" ht="18" customHeight="1">
      <c r="A9" s="9">
        <v>5250</v>
      </c>
      <c r="B9" s="97" t="s">
        <v>139</v>
      </c>
      <c r="C9" s="76"/>
      <c r="D9" s="77"/>
      <c r="E9" s="35">
        <v>0</v>
      </c>
      <c r="F9" s="35">
        <v>0</v>
      </c>
    </row>
    <row r="10" spans="1:6" s="25" customFormat="1" ht="18" customHeight="1">
      <c r="A10" s="9">
        <v>5261</v>
      </c>
      <c r="B10" s="97" t="s">
        <v>140</v>
      </c>
      <c r="C10" s="76"/>
      <c r="D10" s="77"/>
      <c r="E10" s="35">
        <v>1095977.81</v>
      </c>
      <c r="F10" s="35">
        <v>11861368.36</v>
      </c>
    </row>
    <row r="11" spans="1:6" s="25" customFormat="1" ht="18" customHeight="1">
      <c r="A11" s="9">
        <v>5262</v>
      </c>
      <c r="B11" s="97" t="s">
        <v>141</v>
      </c>
      <c r="C11" s="76"/>
      <c r="D11" s="77"/>
      <c r="E11" s="35">
        <v>82.2</v>
      </c>
      <c r="F11" s="35">
        <v>533.16</v>
      </c>
    </row>
    <row r="12" spans="1:6" s="25" customFormat="1" ht="18" customHeight="1">
      <c r="A12" s="9">
        <v>5263</v>
      </c>
      <c r="B12" s="97" t="s">
        <v>142</v>
      </c>
      <c r="C12" s="76"/>
      <c r="D12" s="77"/>
      <c r="E12" s="35">
        <v>0</v>
      </c>
      <c r="F12" s="35">
        <v>0</v>
      </c>
    </row>
    <row r="13" spans="1:6" s="25" customFormat="1" ht="18" customHeight="1">
      <c r="A13" s="9">
        <v>5264</v>
      </c>
      <c r="B13" s="97" t="s">
        <v>143</v>
      </c>
      <c r="C13" s="76"/>
      <c r="D13" s="77"/>
      <c r="E13" s="35">
        <v>165286405.19</v>
      </c>
      <c r="F13" s="35">
        <v>840121117.88</v>
      </c>
    </row>
    <row r="14" spans="1:6" s="25" customFormat="1" ht="18" customHeight="1">
      <c r="A14" s="9">
        <v>5269</v>
      </c>
      <c r="B14" s="97" t="s">
        <v>144</v>
      </c>
      <c r="C14" s="76"/>
      <c r="D14" s="77"/>
      <c r="E14" s="35">
        <v>0</v>
      </c>
      <c r="F14" s="35">
        <v>0</v>
      </c>
    </row>
    <row r="15" spans="1:6" s="25" customFormat="1" ht="18" customHeight="1">
      <c r="A15" s="9">
        <v>5270</v>
      </c>
      <c r="B15" s="97" t="s">
        <v>145</v>
      </c>
      <c r="C15" s="76"/>
      <c r="D15" s="77"/>
      <c r="E15" s="35">
        <v>52463680.07</v>
      </c>
      <c r="F15" s="35">
        <v>328702997.72</v>
      </c>
    </row>
    <row r="16" spans="1:6" s="25" customFormat="1" ht="12.75" customHeight="1" thickBot="1">
      <c r="A16" s="84"/>
      <c r="B16" s="76"/>
      <c r="C16" s="76"/>
      <c r="D16" s="76"/>
      <c r="E16" s="76"/>
      <c r="F16" s="76"/>
    </row>
    <row r="17" spans="1:6" s="25" customFormat="1" ht="18" customHeight="1" thickBot="1">
      <c r="A17" s="63" t="s">
        <v>146</v>
      </c>
      <c r="B17" s="86"/>
      <c r="C17" s="86"/>
      <c r="E17" s="36">
        <f>SUM(E7:E15)</f>
        <v>380706473.47999996</v>
      </c>
      <c r="F17" s="36">
        <f>SUM(F7:F15)</f>
        <v>2272343805.49</v>
      </c>
    </row>
    <row r="18" spans="1:6" s="25" customFormat="1" ht="12.75" customHeight="1" thickBot="1">
      <c r="A18" s="84"/>
      <c r="B18" s="76"/>
      <c r="C18" s="76"/>
      <c r="D18" s="76"/>
      <c r="E18" s="76"/>
      <c r="F18" s="76"/>
    </row>
    <row r="19" spans="1:6" s="25" customFormat="1" ht="18" customHeight="1" thickBot="1">
      <c r="A19" s="9">
        <v>5280</v>
      </c>
      <c r="B19" s="71" t="s">
        <v>147</v>
      </c>
      <c r="C19" s="76"/>
      <c r="D19" s="60"/>
      <c r="E19" s="36">
        <v>189613635.06</v>
      </c>
      <c r="F19" s="36">
        <v>1216271421.54</v>
      </c>
    </row>
    <row r="20" spans="1:6" s="25" customFormat="1" ht="12.75" customHeight="1">
      <c r="A20" s="84"/>
      <c r="B20" s="76"/>
      <c r="C20" s="76"/>
      <c r="D20" s="76"/>
      <c r="E20" s="76"/>
      <c r="F20" s="76"/>
    </row>
    <row r="21" spans="1:6" s="25" customFormat="1" ht="18" customHeight="1">
      <c r="A21" s="9"/>
      <c r="B21" s="98" t="s">
        <v>148</v>
      </c>
      <c r="C21" s="61"/>
      <c r="D21" s="72"/>
      <c r="E21" s="76"/>
      <c r="F21" s="76"/>
    </row>
    <row r="22" spans="1:6" s="25" customFormat="1" ht="18" customHeight="1">
      <c r="A22" s="9">
        <v>5301</v>
      </c>
      <c r="B22" s="97" t="s">
        <v>149</v>
      </c>
      <c r="C22" s="76"/>
      <c r="D22" s="77"/>
      <c r="E22" s="35">
        <v>-13511830.35</v>
      </c>
      <c r="F22" s="35">
        <v>-98432184.53</v>
      </c>
    </row>
    <row r="23" spans="1:6" s="25" customFormat="1" ht="18" customHeight="1">
      <c r="A23" s="9">
        <v>5302</v>
      </c>
      <c r="B23" s="97" t="s">
        <v>150</v>
      </c>
      <c r="C23" s="76"/>
      <c r="D23" s="77"/>
      <c r="E23" s="35">
        <v>0</v>
      </c>
      <c r="F23" s="35">
        <v>0</v>
      </c>
    </row>
    <row r="24" spans="1:6" s="25" customFormat="1" ht="12.75" customHeight="1" thickBot="1">
      <c r="A24" s="84"/>
      <c r="B24" s="76"/>
      <c r="C24" s="76"/>
      <c r="D24" s="76"/>
      <c r="E24" s="76"/>
      <c r="F24" s="76"/>
    </row>
    <row r="25" spans="1:6" s="25" customFormat="1" ht="18" customHeight="1" thickBot="1">
      <c r="A25" s="63" t="s">
        <v>151</v>
      </c>
      <c r="B25" s="86"/>
      <c r="C25" s="86"/>
      <c r="E25" s="36">
        <f>SUM(E22:E23)</f>
        <v>-13511830.35</v>
      </c>
      <c r="F25" s="36">
        <f>SUM(F22:F23)</f>
        <v>-98432184.53</v>
      </c>
    </row>
    <row r="26" spans="1:6" s="25" customFormat="1" ht="12.75" customHeight="1" thickBot="1">
      <c r="A26" s="84"/>
      <c r="B26" s="76"/>
      <c r="C26" s="76"/>
      <c r="D26" s="76"/>
      <c r="E26" s="76"/>
      <c r="F26" s="76"/>
    </row>
    <row r="27" spans="1:6" s="25" customFormat="1" ht="18" customHeight="1" thickBot="1">
      <c r="A27" s="62" t="s">
        <v>152</v>
      </c>
      <c r="B27" s="99"/>
      <c r="C27" s="99"/>
      <c r="E27" s="36">
        <f>+E25+E19+E17+Sch7Pg1!E41+Sch7Pg1!E24+Sch7Pg1!E16</f>
        <v>1791311021.9900002</v>
      </c>
      <c r="F27" s="36">
        <f>+F25+F19+F17+Sch7Pg1!F41+Sch7Pg1!F24+Sch7Pg1!F16</f>
        <v>11487093364.45</v>
      </c>
    </row>
    <row r="28" spans="1:6" s="25" customFormat="1" ht="18" customHeight="1">
      <c r="A28" s="38"/>
      <c r="B28" s="14"/>
      <c r="C28" s="14"/>
      <c r="E28" s="39"/>
      <c r="F28" s="39"/>
    </row>
    <row r="29" spans="2:6" s="25" customFormat="1" ht="18" customHeight="1">
      <c r="B29" s="26" t="s">
        <v>153</v>
      </c>
      <c r="C29" s="26"/>
      <c r="E29" s="39"/>
      <c r="F29" s="39"/>
    </row>
    <row r="30" spans="2:6" ht="15.75">
      <c r="B30" s="40" t="s">
        <v>154</v>
      </c>
      <c r="C30" s="40"/>
      <c r="D30" s="25"/>
      <c r="E30" s="41">
        <v>462779109</v>
      </c>
      <c r="F30" s="42"/>
    </row>
    <row r="31" spans="2:6" ht="15.75">
      <c r="B31" s="40" t="s">
        <v>155</v>
      </c>
      <c r="C31" s="40"/>
      <c r="D31" s="25"/>
      <c r="E31" s="43">
        <f>189219829+393806</f>
        <v>189613635</v>
      </c>
      <c r="F31" s="44"/>
    </row>
    <row r="32" spans="2:6" ht="15.75">
      <c r="B32" s="40" t="s">
        <v>156</v>
      </c>
      <c r="C32" s="40"/>
      <c r="D32" s="25"/>
      <c r="E32" s="43">
        <v>-393806</v>
      </c>
      <c r="F32" s="44"/>
    </row>
    <row r="33" spans="2:6" ht="16.5" thickBot="1">
      <c r="B33" s="40" t="s">
        <v>157</v>
      </c>
      <c r="C33" s="40"/>
      <c r="D33" s="25"/>
      <c r="E33" s="43">
        <v>-9824994</v>
      </c>
      <c r="F33" s="44"/>
    </row>
    <row r="34" spans="1:6" ht="16.5" thickBot="1">
      <c r="A34" s="45" t="s">
        <v>158</v>
      </c>
      <c r="B34" s="46"/>
      <c r="C34" s="46"/>
      <c r="D34" s="25"/>
      <c r="E34" s="47">
        <f>SUM(E27-E30-E31-E32-E33)</f>
        <v>1149137077.9900002</v>
      </c>
      <c r="F34" s="48"/>
    </row>
    <row r="35" spans="1:6" ht="15.75">
      <c r="A35" s="25"/>
      <c r="D35" s="25"/>
      <c r="E35" s="49"/>
      <c r="F35" s="49"/>
    </row>
    <row r="36" spans="2:4" ht="15.75">
      <c r="B36" s="50" t="s">
        <v>159</v>
      </c>
      <c r="D36" s="25"/>
    </row>
    <row r="37" spans="1:4" ht="15.75">
      <c r="A37" s="51"/>
      <c r="B37" s="52" t="s">
        <v>160</v>
      </c>
      <c r="C37" s="51"/>
      <c r="D37" s="25"/>
    </row>
    <row r="38" ht="15.75">
      <c r="D38" s="25"/>
    </row>
    <row r="39" ht="15.75">
      <c r="D39" s="25"/>
    </row>
    <row r="40" ht="15.75">
      <c r="D40" s="25"/>
    </row>
    <row r="41" ht="15.75">
      <c r="D41" s="25"/>
    </row>
    <row r="42" ht="15.75">
      <c r="D42" s="25"/>
    </row>
    <row r="43" ht="15.75">
      <c r="D43" s="25"/>
    </row>
    <row r="44" ht="15.75">
      <c r="D44" s="25"/>
    </row>
    <row r="45" ht="15.75">
      <c r="D45" s="25"/>
    </row>
    <row r="46" ht="15.75">
      <c r="D46" s="25"/>
    </row>
    <row r="226" ht="15.75">
      <c r="D226" s="25"/>
    </row>
  </sheetData>
  <mergeCells count="30">
    <mergeCell ref="A24:F24"/>
    <mergeCell ref="A25:C25"/>
    <mergeCell ref="A27:C27"/>
    <mergeCell ref="A26:F26"/>
    <mergeCell ref="B21:C21"/>
    <mergeCell ref="B22:D22"/>
    <mergeCell ref="D21:F21"/>
    <mergeCell ref="B23:D23"/>
    <mergeCell ref="A17:C17"/>
    <mergeCell ref="A18:F18"/>
    <mergeCell ref="B19:D19"/>
    <mergeCell ref="A20:F20"/>
    <mergeCell ref="B13:D13"/>
    <mergeCell ref="B14:D14"/>
    <mergeCell ref="B15:D15"/>
    <mergeCell ref="A16:F16"/>
    <mergeCell ref="B9:D9"/>
    <mergeCell ref="B10:D10"/>
    <mergeCell ref="B11:D11"/>
    <mergeCell ref="B12:D12"/>
    <mergeCell ref="B6:C6"/>
    <mergeCell ref="D6:F6"/>
    <mergeCell ref="B7:D7"/>
    <mergeCell ref="B8:D8"/>
    <mergeCell ref="B5:D5"/>
    <mergeCell ref="A2:B2"/>
    <mergeCell ref="A4:F4"/>
    <mergeCell ref="A1:F1"/>
    <mergeCell ref="C2:F2"/>
    <mergeCell ref="C3:E3"/>
  </mergeCells>
  <conditionalFormatting sqref="E17:F17 E25:F25 E27:F29 F3 C2:C3 D2">
    <cfRule type="cellIs" priority="1" dxfId="0" operator="equal" stopIfTrue="1">
      <formula>0</formula>
    </cfRule>
  </conditionalFormatting>
  <printOptions/>
  <pageMargins left="0.75" right="0.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="85" zoomScaleNormal="85" workbookViewId="0" topLeftCell="A1">
      <selection activeCell="A1" sqref="A1:F1"/>
    </sheetView>
  </sheetViews>
  <sheetFormatPr defaultColWidth="9.33203125" defaultRowHeight="11.25"/>
  <cols>
    <col min="1" max="1" width="8.16015625" style="55" customWidth="1"/>
    <col min="2" max="2" width="18.83203125" style="55" customWidth="1"/>
    <col min="3" max="3" width="33" style="55" customWidth="1"/>
    <col min="4" max="4" width="2.83203125" style="3" customWidth="1"/>
    <col min="5" max="6" width="18.83203125" style="55" customWidth="1"/>
    <col min="7" max="16384" width="9.33203125" style="55" customWidth="1"/>
  </cols>
  <sheetData>
    <row r="1" spans="1:6" s="3" customFormat="1" ht="15.75">
      <c r="A1" s="90" t="s">
        <v>295</v>
      </c>
      <c r="B1" s="73"/>
      <c r="C1" s="73"/>
      <c r="D1" s="73"/>
      <c r="E1" s="73"/>
      <c r="F1" s="73"/>
    </row>
    <row r="2" spans="1:6" s="3" customFormat="1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  <c r="F2" s="93"/>
    </row>
    <row r="3" spans="1:6" s="3" customFormat="1" ht="12.75">
      <c r="A3" s="53"/>
      <c r="B3" s="100" t="s">
        <v>1</v>
      </c>
      <c r="C3" s="100"/>
      <c r="D3" s="100"/>
      <c r="E3" s="100"/>
      <c r="F3" s="5">
        <f>'[1]Cover'!G19</f>
        <v>2006</v>
      </c>
    </row>
    <row r="4" spans="1:6" s="3" customFormat="1" ht="24" customHeight="1">
      <c r="A4" s="80" t="s">
        <v>100</v>
      </c>
      <c r="B4" s="81"/>
      <c r="C4" s="81"/>
      <c r="D4" s="81"/>
      <c r="E4" s="81"/>
      <c r="F4" s="81"/>
    </row>
    <row r="5" spans="1:6" s="3" customFormat="1" ht="32.25" customHeight="1" thickBot="1">
      <c r="A5" s="6" t="s">
        <v>3</v>
      </c>
      <c r="B5" s="95" t="s">
        <v>4</v>
      </c>
      <c r="C5" s="95"/>
      <c r="D5" s="96"/>
      <c r="E5" s="33" t="s">
        <v>101</v>
      </c>
      <c r="F5" s="33" t="s">
        <v>135</v>
      </c>
    </row>
    <row r="6" spans="1:6" s="25" customFormat="1" ht="18" customHeight="1">
      <c r="A6" s="34"/>
      <c r="B6" s="37" t="s">
        <v>161</v>
      </c>
      <c r="C6" s="54"/>
      <c r="D6" s="69"/>
      <c r="E6" s="101"/>
      <c r="F6" s="101"/>
    </row>
    <row r="7" spans="1:6" s="25" customFormat="1" ht="18" customHeight="1">
      <c r="A7" s="9">
        <v>6110</v>
      </c>
      <c r="B7" s="97" t="s">
        <v>162</v>
      </c>
      <c r="C7" s="102"/>
      <c r="D7" s="103"/>
      <c r="E7" s="35">
        <v>0</v>
      </c>
      <c r="F7" s="35">
        <v>0</v>
      </c>
    </row>
    <row r="8" spans="1:6" s="25" customFormat="1" ht="18" customHeight="1">
      <c r="A8" s="9">
        <v>6112</v>
      </c>
      <c r="B8" s="97" t="s">
        <v>163</v>
      </c>
      <c r="C8" s="102"/>
      <c r="D8" s="103"/>
      <c r="E8" s="35">
        <v>694142.87</v>
      </c>
      <c r="F8" s="35">
        <v>4611597.95</v>
      </c>
    </row>
    <row r="9" spans="1:6" s="25" customFormat="1" ht="18" customHeight="1">
      <c r="A9" s="9">
        <v>6113</v>
      </c>
      <c r="B9" s="97" t="s">
        <v>164</v>
      </c>
      <c r="C9" s="102"/>
      <c r="D9" s="103"/>
      <c r="E9" s="35">
        <v>0</v>
      </c>
      <c r="F9" s="35">
        <v>0</v>
      </c>
    </row>
    <row r="10" spans="1:6" s="25" customFormat="1" ht="18" customHeight="1">
      <c r="A10" s="9">
        <v>6114</v>
      </c>
      <c r="B10" s="97" t="s">
        <v>165</v>
      </c>
      <c r="C10" s="102"/>
      <c r="D10" s="103"/>
      <c r="E10" s="35">
        <v>210720.91</v>
      </c>
      <c r="F10" s="35">
        <v>1182934.58</v>
      </c>
    </row>
    <row r="11" spans="1:6" s="25" customFormat="1" ht="18" customHeight="1">
      <c r="A11" s="9">
        <v>6120</v>
      </c>
      <c r="B11" s="97" t="s">
        <v>166</v>
      </c>
      <c r="C11" s="102"/>
      <c r="D11" s="103"/>
      <c r="E11" s="35">
        <v>0</v>
      </c>
      <c r="F11" s="35">
        <v>0</v>
      </c>
    </row>
    <row r="12" spans="1:6" s="25" customFormat="1" ht="18" customHeight="1">
      <c r="A12" s="9">
        <v>6121</v>
      </c>
      <c r="B12" s="97" t="s">
        <v>167</v>
      </c>
      <c r="C12" s="102"/>
      <c r="D12" s="103"/>
      <c r="E12" s="35">
        <v>43852355.47</v>
      </c>
      <c r="F12" s="35">
        <v>233068481.64</v>
      </c>
    </row>
    <row r="13" spans="1:6" s="25" customFormat="1" ht="18" customHeight="1">
      <c r="A13" s="9">
        <v>6122</v>
      </c>
      <c r="B13" s="97" t="s">
        <v>168</v>
      </c>
      <c r="C13" s="102"/>
      <c r="D13" s="103"/>
      <c r="E13" s="35">
        <v>1029477.98</v>
      </c>
      <c r="F13" s="35">
        <v>4381461.13</v>
      </c>
    </row>
    <row r="14" spans="1:6" s="25" customFormat="1" ht="18" customHeight="1">
      <c r="A14" s="9">
        <v>6123</v>
      </c>
      <c r="B14" s="97" t="s">
        <v>169</v>
      </c>
      <c r="C14" s="102"/>
      <c r="D14" s="103"/>
      <c r="E14" s="35">
        <v>27649376.71</v>
      </c>
      <c r="F14" s="35">
        <v>122236803.84</v>
      </c>
    </row>
    <row r="15" spans="1:6" s="25" customFormat="1" ht="18" customHeight="1">
      <c r="A15" s="9">
        <v>6124</v>
      </c>
      <c r="B15" s="97" t="s">
        <v>170</v>
      </c>
      <c r="C15" s="102"/>
      <c r="D15" s="103"/>
      <c r="E15" s="35">
        <v>68880665.21</v>
      </c>
      <c r="F15" s="35">
        <v>311515223.96</v>
      </c>
    </row>
    <row r="16" spans="1:6" s="25" customFormat="1" ht="18" customHeight="1">
      <c r="A16" s="9">
        <v>6210</v>
      </c>
      <c r="B16" s="97" t="s">
        <v>171</v>
      </c>
      <c r="C16" s="102"/>
      <c r="D16" s="103"/>
      <c r="E16" s="35">
        <v>0</v>
      </c>
      <c r="F16" s="35">
        <v>0</v>
      </c>
    </row>
    <row r="17" spans="1:6" s="25" customFormat="1" ht="18" customHeight="1">
      <c r="A17" s="9">
        <v>6211</v>
      </c>
      <c r="B17" s="97" t="s">
        <v>172</v>
      </c>
      <c r="C17" s="102"/>
      <c r="D17" s="103"/>
      <c r="E17" s="35">
        <v>3290843.45</v>
      </c>
      <c r="F17" s="35">
        <v>10066004.94</v>
      </c>
    </row>
    <row r="18" spans="1:6" s="25" customFormat="1" ht="18" customHeight="1">
      <c r="A18" s="9">
        <v>6212</v>
      </c>
      <c r="B18" s="97" t="s">
        <v>173</v>
      </c>
      <c r="C18" s="102"/>
      <c r="D18" s="103"/>
      <c r="E18" s="35">
        <v>33180188.73</v>
      </c>
      <c r="F18" s="35">
        <v>183535715.22</v>
      </c>
    </row>
    <row r="19" spans="1:6" s="25" customFormat="1" ht="18" customHeight="1">
      <c r="A19" s="9">
        <v>6215</v>
      </c>
      <c r="B19" s="97" t="s">
        <v>174</v>
      </c>
      <c r="C19" s="102"/>
      <c r="D19" s="103"/>
      <c r="E19" s="35">
        <v>5695.24</v>
      </c>
      <c r="F19" s="35">
        <v>73521.53</v>
      </c>
    </row>
    <row r="20" spans="1:6" s="25" customFormat="1" ht="18" customHeight="1">
      <c r="A20" s="9">
        <v>6220</v>
      </c>
      <c r="B20" s="97" t="s">
        <v>175</v>
      </c>
      <c r="C20" s="102"/>
      <c r="D20" s="103"/>
      <c r="E20" s="35">
        <v>1156350.68</v>
      </c>
      <c r="F20" s="35">
        <v>5969024.64</v>
      </c>
    </row>
    <row r="21" spans="1:6" s="25" customFormat="1" ht="18" customHeight="1">
      <c r="A21" s="9">
        <v>6230</v>
      </c>
      <c r="B21" s="97" t="s">
        <v>176</v>
      </c>
      <c r="C21" s="102"/>
      <c r="D21" s="103"/>
      <c r="E21" s="35">
        <v>0</v>
      </c>
      <c r="F21" s="35">
        <v>0</v>
      </c>
    </row>
    <row r="22" spans="1:6" s="25" customFormat="1" ht="18" customHeight="1">
      <c r="A22" s="9">
        <v>6231</v>
      </c>
      <c r="B22" s="97" t="s">
        <v>177</v>
      </c>
      <c r="C22" s="102"/>
      <c r="D22" s="103"/>
      <c r="E22" s="35">
        <v>10496.1</v>
      </c>
      <c r="F22" s="35">
        <v>28979.81</v>
      </c>
    </row>
    <row r="23" spans="1:6" s="25" customFormat="1" ht="18" customHeight="1">
      <c r="A23" s="9">
        <v>6232</v>
      </c>
      <c r="B23" s="97" t="s">
        <v>178</v>
      </c>
      <c r="C23" s="102"/>
      <c r="D23" s="103"/>
      <c r="E23" s="35">
        <v>31215668.41</v>
      </c>
      <c r="F23" s="35">
        <v>170744715.58</v>
      </c>
    </row>
    <row r="24" spans="1:6" s="25" customFormat="1" ht="18" customHeight="1">
      <c r="A24" s="9">
        <v>6310</v>
      </c>
      <c r="B24" s="97" t="s">
        <v>179</v>
      </c>
      <c r="C24" s="102"/>
      <c r="D24" s="103"/>
      <c r="E24" s="35">
        <v>0</v>
      </c>
      <c r="F24" s="35">
        <v>0</v>
      </c>
    </row>
    <row r="25" spans="1:6" s="25" customFormat="1" ht="18" customHeight="1">
      <c r="A25" s="9">
        <v>6311</v>
      </c>
      <c r="B25" s="97" t="s">
        <v>180</v>
      </c>
      <c r="C25" s="102"/>
      <c r="D25" s="103"/>
      <c r="E25" s="35">
        <v>711021.24</v>
      </c>
      <c r="F25" s="35">
        <v>3719436.16</v>
      </c>
    </row>
    <row r="26" spans="1:6" s="25" customFormat="1" ht="18" customHeight="1">
      <c r="A26" s="9">
        <v>6341</v>
      </c>
      <c r="B26" s="97" t="s">
        <v>181</v>
      </c>
      <c r="C26" s="102"/>
      <c r="D26" s="103"/>
      <c r="E26" s="35">
        <v>4703043.07</v>
      </c>
      <c r="F26" s="35">
        <v>32231210.69</v>
      </c>
    </row>
    <row r="27" spans="1:6" s="25" customFormat="1" ht="18" customHeight="1">
      <c r="A27" s="9">
        <v>6351</v>
      </c>
      <c r="B27" s="97" t="s">
        <v>182</v>
      </c>
      <c r="C27" s="102"/>
      <c r="D27" s="103"/>
      <c r="E27" s="35">
        <v>1478426.7</v>
      </c>
      <c r="F27" s="35">
        <v>7916865.3</v>
      </c>
    </row>
    <row r="28" spans="1:6" s="25" customFormat="1" ht="18" customHeight="1">
      <c r="A28" s="9">
        <v>6362</v>
      </c>
      <c r="B28" s="97" t="s">
        <v>183</v>
      </c>
      <c r="C28" s="102"/>
      <c r="D28" s="103"/>
      <c r="E28" s="35">
        <v>81050890.42</v>
      </c>
      <c r="F28" s="35">
        <v>499612726.73</v>
      </c>
    </row>
    <row r="29" spans="1:6" s="25" customFormat="1" ht="18" customHeight="1">
      <c r="A29" s="9">
        <v>6410</v>
      </c>
      <c r="B29" s="97" t="s">
        <v>184</v>
      </c>
      <c r="C29" s="102"/>
      <c r="D29" s="103"/>
      <c r="E29" s="35">
        <v>0</v>
      </c>
      <c r="F29" s="35">
        <v>0</v>
      </c>
    </row>
    <row r="30" spans="1:6" s="25" customFormat="1" ht="18" customHeight="1">
      <c r="A30" s="9">
        <v>6411</v>
      </c>
      <c r="B30" s="97" t="s">
        <v>185</v>
      </c>
      <c r="C30" s="102"/>
      <c r="D30" s="103"/>
      <c r="E30" s="35">
        <v>1749984.33</v>
      </c>
      <c r="F30" s="35">
        <v>10282300.68</v>
      </c>
    </row>
    <row r="31" spans="1:6" s="25" customFormat="1" ht="18" customHeight="1">
      <c r="A31" s="9">
        <v>6421</v>
      </c>
      <c r="B31" s="97" t="s">
        <v>186</v>
      </c>
      <c r="C31" s="102"/>
      <c r="D31" s="103"/>
      <c r="E31" s="35">
        <v>25399584.25</v>
      </c>
      <c r="F31" s="35">
        <v>139775558.88</v>
      </c>
    </row>
    <row r="32" spans="1:6" s="25" customFormat="1" ht="18" customHeight="1">
      <c r="A32" s="9">
        <v>6422</v>
      </c>
      <c r="B32" s="97" t="s">
        <v>187</v>
      </c>
      <c r="C32" s="102"/>
      <c r="D32" s="103"/>
      <c r="E32" s="35">
        <v>6436125.25</v>
      </c>
      <c r="F32" s="35">
        <v>54478628.79</v>
      </c>
    </row>
    <row r="33" spans="1:6" s="25" customFormat="1" ht="18" customHeight="1">
      <c r="A33" s="9">
        <v>6423</v>
      </c>
      <c r="B33" s="97" t="s">
        <v>188</v>
      </c>
      <c r="C33" s="102"/>
      <c r="D33" s="103"/>
      <c r="E33" s="35">
        <v>65673259.53</v>
      </c>
      <c r="F33" s="35">
        <v>485355027.09</v>
      </c>
    </row>
    <row r="34" spans="1:6" s="25" customFormat="1" ht="18" customHeight="1">
      <c r="A34" s="9">
        <v>6424</v>
      </c>
      <c r="B34" s="97" t="s">
        <v>189</v>
      </c>
      <c r="C34" s="102"/>
      <c r="D34" s="103"/>
      <c r="E34" s="35">
        <v>291.84</v>
      </c>
      <c r="F34" s="35">
        <v>18339.75</v>
      </c>
    </row>
    <row r="35" spans="1:6" s="25" customFormat="1" ht="18" customHeight="1">
      <c r="A35" s="9">
        <v>6425</v>
      </c>
      <c r="B35" s="97" t="s">
        <v>190</v>
      </c>
      <c r="C35" s="102"/>
      <c r="D35" s="103"/>
      <c r="E35" s="35">
        <v>0</v>
      </c>
      <c r="F35" s="35">
        <v>0</v>
      </c>
    </row>
    <row r="36" spans="1:6" s="25" customFormat="1" ht="18" customHeight="1">
      <c r="A36" s="9">
        <v>6426</v>
      </c>
      <c r="B36" s="97" t="s">
        <v>191</v>
      </c>
      <c r="C36" s="102"/>
      <c r="D36" s="103"/>
      <c r="E36" s="35">
        <v>13857.43</v>
      </c>
      <c r="F36" s="35">
        <v>70074.56</v>
      </c>
    </row>
    <row r="37" spans="1:6" s="25" customFormat="1" ht="18" customHeight="1">
      <c r="A37" s="9">
        <v>6431</v>
      </c>
      <c r="B37" s="97" t="s">
        <v>192</v>
      </c>
      <c r="C37" s="102"/>
      <c r="D37" s="103"/>
      <c r="E37" s="35">
        <v>2078.41</v>
      </c>
      <c r="F37" s="35">
        <v>14404.17</v>
      </c>
    </row>
    <row r="38" spans="1:6" s="25" customFormat="1" ht="18" customHeight="1">
      <c r="A38" s="9">
        <v>6441</v>
      </c>
      <c r="B38" s="97" t="s">
        <v>193</v>
      </c>
      <c r="C38" s="102"/>
      <c r="D38" s="103"/>
      <c r="E38" s="35">
        <v>1163344.3</v>
      </c>
      <c r="F38" s="35">
        <v>3452042.2</v>
      </c>
    </row>
    <row r="39" spans="1:6" s="25" customFormat="1" ht="12.75" customHeight="1" thickBot="1">
      <c r="A39" s="97"/>
      <c r="B39" s="73"/>
      <c r="C39" s="73"/>
      <c r="D39" s="73"/>
      <c r="E39" s="73"/>
      <c r="F39" s="73"/>
    </row>
    <row r="40" spans="1:6" s="25" customFormat="1" ht="18" customHeight="1" thickBot="1">
      <c r="A40" s="63" t="s">
        <v>194</v>
      </c>
      <c r="B40" s="89"/>
      <c r="C40" s="89"/>
      <c r="E40" s="36">
        <f>SUM(E7:E38)</f>
        <v>399557888.53</v>
      </c>
      <c r="F40" s="36">
        <f>SUM(F7:F38)</f>
        <v>2284341079.8199997</v>
      </c>
    </row>
    <row r="41" s="25" customFormat="1" ht="12.75" customHeight="1"/>
    <row r="42" s="25" customFormat="1" ht="18" customHeight="1">
      <c r="D42" s="3"/>
    </row>
    <row r="43" s="25" customFormat="1" ht="18" customHeight="1">
      <c r="D43" s="3"/>
    </row>
    <row r="44" s="25" customFormat="1" ht="18" customHeight="1">
      <c r="D44" s="3"/>
    </row>
    <row r="45" s="25" customFormat="1" ht="18" customHeight="1">
      <c r="D45" s="3"/>
    </row>
    <row r="46" s="25" customFormat="1" ht="18" customHeight="1">
      <c r="D46" s="3"/>
    </row>
    <row r="47" s="25" customFormat="1" ht="18" customHeight="1">
      <c r="D47" s="3"/>
    </row>
    <row r="48" s="25" customFormat="1" ht="18" customHeight="1">
      <c r="D48" s="3"/>
    </row>
    <row r="49" s="25" customFormat="1" ht="18" customHeight="1">
      <c r="D49" s="3"/>
    </row>
    <row r="50" s="25" customFormat="1" ht="18" customHeight="1">
      <c r="D50" s="3"/>
    </row>
    <row r="51" s="25" customFormat="1" ht="18" customHeight="1">
      <c r="D51" s="3"/>
    </row>
    <row r="52" s="25" customFormat="1" ht="18" customHeight="1">
      <c r="D52" s="3"/>
    </row>
    <row r="53" s="25" customFormat="1" ht="12.75" customHeight="1">
      <c r="D53" s="3"/>
    </row>
    <row r="54" s="25" customFormat="1" ht="18" customHeight="1">
      <c r="D54" s="3"/>
    </row>
    <row r="55" s="25" customFormat="1" ht="12.75" customHeight="1">
      <c r="D55" s="3"/>
    </row>
    <row r="56" s="25" customFormat="1" ht="18" customHeight="1">
      <c r="D56" s="3"/>
    </row>
    <row r="57" s="25" customFormat="1" ht="18" customHeight="1">
      <c r="D57" s="3"/>
    </row>
    <row r="58" s="25" customFormat="1" ht="18" customHeight="1">
      <c r="D58" s="3"/>
    </row>
    <row r="59" s="25" customFormat="1" ht="18" customHeight="1">
      <c r="D59" s="3"/>
    </row>
    <row r="60" s="25" customFormat="1" ht="18" customHeight="1">
      <c r="D60" s="3"/>
    </row>
    <row r="61" s="25" customFormat="1" ht="18" customHeight="1">
      <c r="D61" s="3"/>
    </row>
    <row r="62" s="25" customFormat="1" ht="12.75" customHeight="1">
      <c r="D62" s="3"/>
    </row>
    <row r="63" s="25" customFormat="1" ht="18" customHeight="1">
      <c r="D63" s="3"/>
    </row>
    <row r="64" s="25" customFormat="1" ht="12.75" customHeight="1">
      <c r="D64" s="3"/>
    </row>
    <row r="65" s="25" customFormat="1" ht="18" customHeight="1">
      <c r="D65" s="3"/>
    </row>
    <row r="66" s="25" customFormat="1" ht="18" customHeight="1">
      <c r="D66" s="3"/>
    </row>
    <row r="67" s="25" customFormat="1" ht="18" customHeight="1">
      <c r="D67" s="3"/>
    </row>
    <row r="68" s="25" customFormat="1" ht="18" customHeight="1">
      <c r="D68" s="3"/>
    </row>
    <row r="69" s="25" customFormat="1" ht="18" customHeight="1">
      <c r="D69" s="3"/>
    </row>
    <row r="70" s="25" customFormat="1" ht="18" customHeight="1">
      <c r="D70" s="3"/>
    </row>
    <row r="71" s="25" customFormat="1" ht="18" customHeight="1">
      <c r="D71" s="3"/>
    </row>
    <row r="72" s="25" customFormat="1" ht="18" customHeight="1">
      <c r="D72" s="3"/>
    </row>
    <row r="73" s="25" customFormat="1" ht="18" customHeight="1">
      <c r="D73" s="3"/>
    </row>
    <row r="74" s="25" customFormat="1" ht="12.75" customHeight="1">
      <c r="D74" s="3"/>
    </row>
    <row r="75" s="25" customFormat="1" ht="18" customHeight="1">
      <c r="D75" s="3"/>
    </row>
    <row r="76" s="25" customFormat="1" ht="12.75" customHeight="1">
      <c r="D76" s="3"/>
    </row>
    <row r="77" s="25" customFormat="1" ht="18" customHeight="1">
      <c r="D77" s="3"/>
    </row>
    <row r="78" s="25" customFormat="1" ht="18" customHeight="1">
      <c r="D78" s="3"/>
    </row>
    <row r="79" s="25" customFormat="1" ht="18" customHeight="1">
      <c r="D79" s="3"/>
    </row>
    <row r="80" s="25" customFormat="1" ht="18" customHeight="1">
      <c r="D80" s="3"/>
    </row>
    <row r="81" s="25" customFormat="1" ht="18" customHeight="1">
      <c r="D81" s="3"/>
    </row>
    <row r="82" s="25" customFormat="1" ht="18" customHeight="1">
      <c r="D82" s="3"/>
    </row>
    <row r="83" s="25" customFormat="1" ht="18" customHeight="1">
      <c r="D83" s="3"/>
    </row>
    <row r="84" s="25" customFormat="1" ht="18" customHeight="1">
      <c r="D84" s="3"/>
    </row>
    <row r="85" s="25" customFormat="1" ht="18" customHeight="1">
      <c r="D85" s="3"/>
    </row>
    <row r="86" s="25" customFormat="1" ht="18" customHeight="1">
      <c r="D86" s="3"/>
    </row>
    <row r="87" s="25" customFormat="1" ht="18" customHeight="1">
      <c r="D87" s="3"/>
    </row>
    <row r="88" s="25" customFormat="1" ht="18" customHeight="1">
      <c r="D88" s="3"/>
    </row>
    <row r="89" s="25" customFormat="1" ht="18" customHeight="1">
      <c r="D89" s="3"/>
    </row>
    <row r="90" s="25" customFormat="1" ht="18" customHeight="1">
      <c r="D90" s="3"/>
    </row>
    <row r="91" s="25" customFormat="1" ht="12.75" customHeight="1">
      <c r="D91" s="3"/>
    </row>
    <row r="92" s="25" customFormat="1" ht="18" customHeight="1">
      <c r="D92" s="3"/>
    </row>
    <row r="93" s="25" customFormat="1" ht="12.75" customHeight="1">
      <c r="D93" s="3"/>
    </row>
    <row r="94" s="25" customFormat="1" ht="18" customHeight="1">
      <c r="D94" s="3"/>
    </row>
    <row r="95" s="25" customFormat="1" ht="12.75" customHeight="1">
      <c r="D95" s="3"/>
    </row>
    <row r="96" s="25" customFormat="1" ht="18" customHeight="1">
      <c r="D96" s="3"/>
    </row>
    <row r="97" s="25" customFormat="1" ht="12.75" customHeight="1">
      <c r="D97" s="3"/>
    </row>
    <row r="98" s="25" customFormat="1" ht="12.75" customHeight="1">
      <c r="D98" s="3"/>
    </row>
    <row r="99" s="25" customFormat="1" ht="18" customHeight="1">
      <c r="D99" s="3"/>
    </row>
    <row r="100" s="25" customFormat="1" ht="18" customHeight="1">
      <c r="D100" s="3"/>
    </row>
    <row r="101" s="25" customFormat="1" ht="18" customHeight="1">
      <c r="D101" s="3"/>
    </row>
    <row r="102" s="25" customFormat="1" ht="18" customHeight="1">
      <c r="D102" s="3"/>
    </row>
    <row r="103" s="25" customFormat="1" ht="18" customHeight="1">
      <c r="D103" s="3"/>
    </row>
    <row r="104" s="25" customFormat="1" ht="18" customHeight="1">
      <c r="D104" s="3"/>
    </row>
    <row r="105" s="25" customFormat="1" ht="12.75" customHeight="1">
      <c r="D105" s="3"/>
    </row>
    <row r="106" s="25" customFormat="1" ht="18" customHeight="1">
      <c r="D106" s="3"/>
    </row>
    <row r="107" s="25" customFormat="1" ht="12.75" customHeight="1">
      <c r="D107" s="3"/>
    </row>
    <row r="108" s="25" customFormat="1" ht="18" customHeight="1">
      <c r="D108" s="3"/>
    </row>
    <row r="109" s="25" customFormat="1" ht="18" customHeight="1">
      <c r="D109" s="3"/>
    </row>
    <row r="110" s="25" customFormat="1" ht="18" customHeight="1">
      <c r="D110" s="3"/>
    </row>
    <row r="111" s="25" customFormat="1" ht="18" customHeight="1">
      <c r="D111" s="3"/>
    </row>
    <row r="112" s="25" customFormat="1" ht="18" customHeight="1">
      <c r="D112" s="3"/>
    </row>
    <row r="113" s="25" customFormat="1" ht="18" customHeight="1">
      <c r="D113" s="3"/>
    </row>
    <row r="114" s="25" customFormat="1" ht="12.75" customHeight="1">
      <c r="D114" s="3"/>
    </row>
    <row r="115" s="25" customFormat="1" ht="18" customHeight="1">
      <c r="D115" s="3"/>
    </row>
    <row r="116" s="25" customFormat="1" ht="12.75" customHeight="1">
      <c r="D116" s="3"/>
    </row>
    <row r="117" s="25" customFormat="1" ht="18" customHeight="1">
      <c r="D117" s="3"/>
    </row>
    <row r="118" s="25" customFormat="1" ht="18" customHeight="1">
      <c r="D118" s="3"/>
    </row>
    <row r="119" s="25" customFormat="1" ht="18" customHeight="1">
      <c r="D119" s="3"/>
    </row>
    <row r="120" s="25" customFormat="1" ht="18" customHeight="1">
      <c r="D120" s="3"/>
    </row>
    <row r="121" s="25" customFormat="1" ht="18" customHeight="1">
      <c r="D121" s="3"/>
    </row>
    <row r="122" s="25" customFormat="1" ht="18" customHeight="1">
      <c r="D122" s="3"/>
    </row>
    <row r="123" s="25" customFormat="1" ht="18" customHeight="1">
      <c r="D123" s="3"/>
    </row>
    <row r="124" s="25" customFormat="1" ht="18" customHeight="1">
      <c r="D124" s="3"/>
    </row>
    <row r="125" s="25" customFormat="1" ht="18" customHeight="1">
      <c r="D125" s="3"/>
    </row>
    <row r="126" s="25" customFormat="1" ht="12.75" customHeight="1">
      <c r="D126" s="3"/>
    </row>
    <row r="127" s="25" customFormat="1" ht="18" customHeight="1">
      <c r="D127" s="3"/>
    </row>
    <row r="128" s="25" customFormat="1" ht="12.75" customHeight="1">
      <c r="D128" s="3"/>
    </row>
    <row r="129" s="25" customFormat="1" ht="18" customHeight="1">
      <c r="D129" s="3"/>
    </row>
    <row r="130" s="25" customFormat="1" ht="18" customHeight="1">
      <c r="D130" s="3"/>
    </row>
    <row r="131" s="25" customFormat="1" ht="18" customHeight="1">
      <c r="D131" s="3"/>
    </row>
    <row r="132" s="25" customFormat="1" ht="18" customHeight="1">
      <c r="D132" s="3"/>
    </row>
    <row r="133" s="25" customFormat="1" ht="18" customHeight="1">
      <c r="D133" s="3"/>
    </row>
    <row r="134" s="25" customFormat="1" ht="18" customHeight="1">
      <c r="D134" s="3"/>
    </row>
    <row r="135" s="25" customFormat="1" ht="12.75" customHeight="1">
      <c r="D135" s="3"/>
    </row>
    <row r="136" s="25" customFormat="1" ht="18" customHeight="1">
      <c r="D136" s="3"/>
    </row>
    <row r="137" s="25" customFormat="1" ht="12.75" customHeight="1">
      <c r="D137" s="3"/>
    </row>
    <row r="138" s="25" customFormat="1" ht="18" customHeight="1">
      <c r="D138" s="3"/>
    </row>
    <row r="139" s="25" customFormat="1" ht="18" customHeight="1">
      <c r="D139" s="3"/>
    </row>
    <row r="140" s="25" customFormat="1" ht="18" customHeight="1">
      <c r="D140" s="3"/>
    </row>
    <row r="141" s="25" customFormat="1" ht="18" customHeight="1">
      <c r="D141" s="3"/>
    </row>
    <row r="142" s="25" customFormat="1" ht="18" customHeight="1">
      <c r="D142" s="3"/>
    </row>
    <row r="143" s="25" customFormat="1" ht="12.75" customHeight="1">
      <c r="D143" s="3"/>
    </row>
    <row r="144" s="25" customFormat="1" ht="18" customHeight="1">
      <c r="D144" s="3"/>
    </row>
    <row r="145" s="25" customFormat="1" ht="12.75" customHeight="1">
      <c r="D145" s="3"/>
    </row>
    <row r="146" s="25" customFormat="1" ht="18" customHeight="1">
      <c r="D146" s="3"/>
    </row>
    <row r="147" s="25" customFormat="1" ht="18" customHeight="1">
      <c r="D147" s="3"/>
    </row>
    <row r="148" s="25" customFormat="1" ht="18" customHeight="1">
      <c r="D148" s="3"/>
    </row>
    <row r="149" s="25" customFormat="1" ht="18" customHeight="1">
      <c r="D149" s="3"/>
    </row>
    <row r="150" s="25" customFormat="1" ht="18" customHeight="1">
      <c r="D150" s="3"/>
    </row>
    <row r="151" s="25" customFormat="1" ht="12.75" customHeight="1">
      <c r="D151" s="3"/>
    </row>
    <row r="152" s="25" customFormat="1" ht="18" customHeight="1">
      <c r="D152" s="3"/>
    </row>
    <row r="153" s="25" customFormat="1" ht="12.75" customHeight="1">
      <c r="D153" s="3"/>
    </row>
    <row r="154" s="25" customFormat="1" ht="18" customHeight="1">
      <c r="D154" s="3"/>
    </row>
    <row r="155" s="25" customFormat="1" ht="18" customHeight="1">
      <c r="D155" s="3"/>
    </row>
    <row r="156" s="25" customFormat="1" ht="18" customHeight="1">
      <c r="D156" s="3"/>
    </row>
    <row r="157" s="25" customFormat="1" ht="12.75" customHeight="1">
      <c r="D157" s="3"/>
    </row>
    <row r="158" s="25" customFormat="1" ht="18" customHeight="1">
      <c r="D158" s="3"/>
    </row>
    <row r="159" s="25" customFormat="1" ht="12.75" customHeight="1">
      <c r="D159" s="3"/>
    </row>
    <row r="160" s="25" customFormat="1" ht="18" customHeight="1">
      <c r="D160" s="3"/>
    </row>
    <row r="221" ht="15.75">
      <c r="D221" s="25"/>
    </row>
  </sheetData>
  <mergeCells count="41">
    <mergeCell ref="B37:D37"/>
    <mergeCell ref="B38:D38"/>
    <mergeCell ref="A39:F39"/>
    <mergeCell ref="A40:C40"/>
    <mergeCell ref="B34:D34"/>
    <mergeCell ref="B35:D35"/>
    <mergeCell ref="B36:D36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D6:F6"/>
    <mergeCell ref="B7:D7"/>
    <mergeCell ref="B8:D8"/>
    <mergeCell ref="B9:D9"/>
    <mergeCell ref="B5:D5"/>
    <mergeCell ref="A2:B2"/>
    <mergeCell ref="A4:F4"/>
    <mergeCell ref="A1:F1"/>
    <mergeCell ref="C2:F2"/>
    <mergeCell ref="B3:E3"/>
  </mergeCells>
  <conditionalFormatting sqref="C2:D2 F3 E40:F40">
    <cfRule type="cellIs" priority="1" dxfId="0" operator="equal" stopIfTrue="1">
      <formula>0</formula>
    </cfRule>
  </conditionalFormatting>
  <printOptions/>
  <pageMargins left="0.75" right="0.5" top="0.51" bottom="0.5" header="0.5" footer="0.5"/>
  <pageSetup fitToHeight="1" fitToWidth="1" horizontalDpi="600" verticalDpi="600" orientation="portrait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="85" zoomScaleNormal="85" workbookViewId="0" topLeftCell="A1">
      <selection activeCell="A1" sqref="A1:F1"/>
    </sheetView>
  </sheetViews>
  <sheetFormatPr defaultColWidth="9.33203125" defaultRowHeight="11.25"/>
  <cols>
    <col min="1" max="1" width="8.16015625" style="3" customWidth="1"/>
    <col min="2" max="2" width="18.83203125" style="3" customWidth="1"/>
    <col min="3" max="3" width="36.66015625" style="3" customWidth="1"/>
    <col min="4" max="4" width="2.83203125" style="3" customWidth="1"/>
    <col min="5" max="6" width="18.83203125" style="3" customWidth="1"/>
    <col min="7" max="16384" width="9.33203125" style="3" customWidth="1"/>
  </cols>
  <sheetData>
    <row r="1" spans="1:6" ht="15.75">
      <c r="A1" s="90" t="s">
        <v>296</v>
      </c>
      <c r="B1" s="73"/>
      <c r="C1" s="73"/>
      <c r="D1" s="73"/>
      <c r="E1" s="73"/>
      <c r="F1" s="73"/>
    </row>
    <row r="2" spans="1:6" ht="12.75">
      <c r="A2" s="79" t="s">
        <v>0</v>
      </c>
      <c r="B2" s="79"/>
      <c r="C2" s="92" t="str">
        <f>'[1]Cover'!A1</f>
        <v>Southwestern Bell Telephone, L.P., d/b/a AT&amp;T Missouri</v>
      </c>
      <c r="D2" s="93"/>
      <c r="E2" s="93"/>
      <c r="F2" s="93"/>
    </row>
    <row r="3" spans="1:6" ht="12.75">
      <c r="A3" s="104"/>
      <c r="B3" s="104"/>
      <c r="C3" s="94" t="s">
        <v>1</v>
      </c>
      <c r="D3" s="94"/>
      <c r="E3" s="94"/>
      <c r="F3" s="5">
        <f>'[1]Cover'!G19</f>
        <v>2006</v>
      </c>
    </row>
    <row r="4" spans="1:6" ht="24" customHeight="1">
      <c r="A4" s="80" t="s">
        <v>100</v>
      </c>
      <c r="B4" s="81"/>
      <c r="C4" s="81"/>
      <c r="D4" s="81"/>
      <c r="E4" s="81"/>
      <c r="F4" s="81"/>
    </row>
    <row r="5" spans="1:6" ht="32.25" customHeight="1" thickBot="1">
      <c r="A5" s="6" t="s">
        <v>3</v>
      </c>
      <c r="B5" s="95" t="s">
        <v>4</v>
      </c>
      <c r="C5" s="95"/>
      <c r="D5" s="96"/>
      <c r="E5" s="33" t="s">
        <v>101</v>
      </c>
      <c r="F5" s="33" t="s">
        <v>135</v>
      </c>
    </row>
    <row r="6" spans="1:6" ht="15.75">
      <c r="A6" s="34"/>
      <c r="B6" s="67" t="s">
        <v>195</v>
      </c>
      <c r="C6" s="105"/>
      <c r="D6" s="69"/>
      <c r="E6" s="101"/>
      <c r="F6" s="101"/>
    </row>
    <row r="7" spans="1:6" ht="15.75">
      <c r="A7" s="9">
        <v>6510</v>
      </c>
      <c r="B7" s="97" t="s">
        <v>196</v>
      </c>
      <c r="C7" s="102"/>
      <c r="D7" s="103"/>
      <c r="E7" s="35">
        <v>0</v>
      </c>
      <c r="F7" s="35">
        <v>0</v>
      </c>
    </row>
    <row r="8" spans="1:6" ht="15.75">
      <c r="A8" s="9">
        <v>6511</v>
      </c>
      <c r="B8" s="97" t="s">
        <v>197</v>
      </c>
      <c r="C8" s="102"/>
      <c r="D8" s="103"/>
      <c r="E8" s="35">
        <v>0</v>
      </c>
      <c r="F8" s="35">
        <v>0</v>
      </c>
    </row>
    <row r="9" spans="1:6" ht="15.75">
      <c r="A9" s="9">
        <v>6512</v>
      </c>
      <c r="B9" s="97" t="s">
        <v>198</v>
      </c>
      <c r="C9" s="102"/>
      <c r="D9" s="103"/>
      <c r="E9" s="35">
        <v>676549.39</v>
      </c>
      <c r="F9" s="35">
        <v>4081498</v>
      </c>
    </row>
    <row r="10" spans="1:6" ht="15.75">
      <c r="A10" s="9">
        <v>6530</v>
      </c>
      <c r="B10" s="97" t="s">
        <v>199</v>
      </c>
      <c r="C10" s="102"/>
      <c r="D10" s="103"/>
      <c r="E10" s="35">
        <v>0</v>
      </c>
      <c r="F10" s="35">
        <v>0</v>
      </c>
    </row>
    <row r="11" spans="1:6" ht="15.75">
      <c r="A11" s="9">
        <v>6531</v>
      </c>
      <c r="B11" s="97" t="s">
        <v>200</v>
      </c>
      <c r="C11" s="102"/>
      <c r="D11" s="103"/>
      <c r="E11" s="35">
        <v>6201208.56</v>
      </c>
      <c r="F11" s="35">
        <v>60534726.94</v>
      </c>
    </row>
    <row r="12" spans="1:6" ht="15.75">
      <c r="A12" s="9">
        <v>6532</v>
      </c>
      <c r="B12" s="97" t="s">
        <v>201</v>
      </c>
      <c r="C12" s="102"/>
      <c r="D12" s="103"/>
      <c r="E12" s="35">
        <v>10867094.48</v>
      </c>
      <c r="F12" s="35">
        <v>65455770.43</v>
      </c>
    </row>
    <row r="13" spans="1:6" ht="15.75">
      <c r="A13" s="9">
        <v>6533</v>
      </c>
      <c r="B13" s="97" t="s">
        <v>202</v>
      </c>
      <c r="C13" s="102"/>
      <c r="D13" s="103"/>
      <c r="E13" s="35">
        <v>80042719.11</v>
      </c>
      <c r="F13" s="35">
        <v>247409805.95</v>
      </c>
    </row>
    <row r="14" spans="1:6" ht="15.75">
      <c r="A14" s="9">
        <v>6534</v>
      </c>
      <c r="B14" s="97" t="s">
        <v>203</v>
      </c>
      <c r="C14" s="102"/>
      <c r="D14" s="103"/>
      <c r="E14" s="35">
        <v>38477517.7</v>
      </c>
      <c r="F14" s="35">
        <v>233590351.52</v>
      </c>
    </row>
    <row r="15" spans="1:6" ht="15.75">
      <c r="A15" s="9">
        <v>6535</v>
      </c>
      <c r="B15" s="97" t="s">
        <v>204</v>
      </c>
      <c r="C15" s="102"/>
      <c r="D15" s="103"/>
      <c r="E15" s="35">
        <v>16313521.88</v>
      </c>
      <c r="F15" s="35">
        <v>117348176.77</v>
      </c>
    </row>
    <row r="16" spans="1:6" ht="15.75">
      <c r="A16" s="9">
        <v>6540</v>
      </c>
      <c r="B16" s="97" t="s">
        <v>205</v>
      </c>
      <c r="C16" s="102"/>
      <c r="D16" s="103"/>
      <c r="E16" s="35">
        <v>24551335.5</v>
      </c>
      <c r="F16" s="35">
        <v>353523034.18</v>
      </c>
    </row>
    <row r="17" spans="1:6" ht="16.5" thickBot="1">
      <c r="A17" s="84"/>
      <c r="B17" s="73"/>
      <c r="C17" s="73"/>
      <c r="D17" s="73"/>
      <c r="E17" s="73"/>
      <c r="F17" s="73"/>
    </row>
    <row r="18" spans="1:6" ht="16.5" thickBot="1">
      <c r="A18" s="63" t="s">
        <v>206</v>
      </c>
      <c r="B18" s="89"/>
      <c r="C18" s="89"/>
      <c r="D18" s="25"/>
      <c r="E18" s="36">
        <f>SUM(E7:E16)</f>
        <v>177129946.62</v>
      </c>
      <c r="F18" s="36">
        <f>SUM(F7:F16)</f>
        <v>1081943363.79</v>
      </c>
    </row>
    <row r="19" spans="1:6" ht="15.75">
      <c r="A19" s="84"/>
      <c r="B19" s="73"/>
      <c r="C19" s="73"/>
      <c r="D19" s="73"/>
      <c r="E19" s="73"/>
      <c r="F19" s="73"/>
    </row>
    <row r="20" spans="1:6" ht="15.75">
      <c r="A20" s="9"/>
      <c r="B20" s="98" t="s">
        <v>207</v>
      </c>
      <c r="C20" s="88"/>
      <c r="D20" s="72"/>
      <c r="E20" s="73"/>
      <c r="F20" s="73"/>
    </row>
    <row r="21" spans="1:6" ht="15.75">
      <c r="A21" s="9">
        <v>6561</v>
      </c>
      <c r="B21" s="97" t="s">
        <v>208</v>
      </c>
      <c r="C21" s="102"/>
      <c r="D21" s="103"/>
      <c r="E21" s="35">
        <v>412633431.12</v>
      </c>
      <c r="F21" s="35">
        <v>2714655889.76</v>
      </c>
    </row>
    <row r="22" spans="1:6" ht="15.75">
      <c r="A22" s="9">
        <v>6562</v>
      </c>
      <c r="B22" s="97" t="s">
        <v>209</v>
      </c>
      <c r="C22" s="102"/>
      <c r="D22" s="103"/>
      <c r="E22" s="35">
        <v>0</v>
      </c>
      <c r="F22" s="35">
        <v>0</v>
      </c>
    </row>
    <row r="23" spans="1:6" ht="15.75">
      <c r="A23" s="9">
        <v>6563</v>
      </c>
      <c r="B23" s="97" t="s">
        <v>210</v>
      </c>
      <c r="C23" s="102"/>
      <c r="D23" s="103"/>
      <c r="E23" s="35">
        <v>123010.18</v>
      </c>
      <c r="F23" s="35">
        <v>2091698.34</v>
      </c>
    </row>
    <row r="24" spans="1:6" ht="15.75">
      <c r="A24" s="9">
        <v>6564</v>
      </c>
      <c r="B24" s="97" t="s">
        <v>211</v>
      </c>
      <c r="C24" s="102"/>
      <c r="D24" s="103"/>
      <c r="E24" s="35">
        <v>2158551.52</v>
      </c>
      <c r="F24" s="35">
        <v>11220250.76</v>
      </c>
    </row>
    <row r="25" spans="1:6" ht="15.75">
      <c r="A25" s="9">
        <v>6565</v>
      </c>
      <c r="B25" s="97" t="s">
        <v>212</v>
      </c>
      <c r="C25" s="102"/>
      <c r="D25" s="103"/>
      <c r="E25" s="35">
        <v>0</v>
      </c>
      <c r="F25" s="35">
        <v>0</v>
      </c>
    </row>
    <row r="26" spans="1:6" ht="16.5" thickBot="1">
      <c r="A26" s="84"/>
      <c r="B26" s="73"/>
      <c r="C26" s="73"/>
      <c r="D26" s="73"/>
      <c r="E26" s="73"/>
      <c r="F26" s="73"/>
    </row>
    <row r="27" spans="1:6" ht="16.5" thickBot="1">
      <c r="A27" s="63" t="s">
        <v>213</v>
      </c>
      <c r="B27" s="89"/>
      <c r="C27" s="89"/>
      <c r="D27" s="56">
        <f>SUM(E21:E25)</f>
        <v>414914992.82</v>
      </c>
      <c r="E27" s="36">
        <f>SUM(E21:E25)</f>
        <v>414914992.82</v>
      </c>
      <c r="F27" s="36">
        <f>SUM(F21:F25)</f>
        <v>2727967838.8600006</v>
      </c>
    </row>
    <row r="28" spans="1:6" ht="15.75">
      <c r="A28" s="84"/>
      <c r="B28" s="73"/>
      <c r="C28" s="73"/>
      <c r="D28" s="73"/>
      <c r="E28" s="73"/>
      <c r="F28" s="73"/>
    </row>
    <row r="29" spans="1:6" ht="15.75">
      <c r="A29" s="9"/>
      <c r="B29" s="98" t="s">
        <v>214</v>
      </c>
      <c r="C29" s="88"/>
      <c r="D29" s="72"/>
      <c r="E29" s="73"/>
      <c r="F29" s="73"/>
    </row>
    <row r="30" spans="1:6" ht="15.75">
      <c r="A30" s="9">
        <v>6610</v>
      </c>
      <c r="B30" s="97" t="s">
        <v>215</v>
      </c>
      <c r="C30" s="102"/>
      <c r="D30" s="103"/>
      <c r="E30" s="35">
        <v>0</v>
      </c>
      <c r="F30" s="35">
        <v>0</v>
      </c>
    </row>
    <row r="31" spans="1:6" ht="15.75">
      <c r="A31" s="9">
        <v>6611</v>
      </c>
      <c r="B31" s="97" t="s">
        <v>216</v>
      </c>
      <c r="C31" s="102"/>
      <c r="D31" s="103"/>
      <c r="E31" s="35">
        <v>21929805.76</v>
      </c>
      <c r="F31" s="35">
        <v>146447409.83</v>
      </c>
    </row>
    <row r="32" spans="1:6" ht="15.75">
      <c r="A32" s="9">
        <v>6612</v>
      </c>
      <c r="B32" s="97" t="s">
        <v>217</v>
      </c>
      <c r="C32" s="102"/>
      <c r="D32" s="103"/>
      <c r="E32" s="35">
        <v>66542411.87</v>
      </c>
      <c r="F32" s="35">
        <v>420382576.51</v>
      </c>
    </row>
    <row r="33" spans="1:6" ht="15.75">
      <c r="A33" s="9">
        <v>6613</v>
      </c>
      <c r="B33" s="97" t="s">
        <v>218</v>
      </c>
      <c r="C33" s="102"/>
      <c r="D33" s="103"/>
      <c r="E33" s="35">
        <v>4034676.73</v>
      </c>
      <c r="F33" s="35">
        <v>34139399.84</v>
      </c>
    </row>
    <row r="34" spans="1:6" ht="15.75">
      <c r="A34" s="9">
        <v>6620</v>
      </c>
      <c r="B34" s="97" t="s">
        <v>219</v>
      </c>
      <c r="C34" s="102"/>
      <c r="D34" s="103"/>
      <c r="E34" s="35">
        <v>0</v>
      </c>
      <c r="F34" s="35">
        <v>0</v>
      </c>
    </row>
    <row r="35" spans="1:6" ht="15.75">
      <c r="A35" s="9">
        <v>6621</v>
      </c>
      <c r="B35" s="97" t="s">
        <v>220</v>
      </c>
      <c r="C35" s="102"/>
      <c r="D35" s="103"/>
      <c r="E35" s="35">
        <v>5529307.13</v>
      </c>
      <c r="F35" s="35">
        <v>58293406.42</v>
      </c>
    </row>
    <row r="36" spans="1:6" ht="15.75">
      <c r="A36" s="9">
        <v>6622</v>
      </c>
      <c r="B36" s="97" t="s">
        <v>221</v>
      </c>
      <c r="C36" s="102"/>
      <c r="D36" s="103"/>
      <c r="E36" s="35">
        <v>21009531.06</v>
      </c>
      <c r="F36" s="35">
        <v>129263900.62</v>
      </c>
    </row>
    <row r="37" spans="1:6" ht="15.75">
      <c r="A37" s="9">
        <v>6623</v>
      </c>
      <c r="B37" s="97" t="s">
        <v>222</v>
      </c>
      <c r="C37" s="102"/>
      <c r="D37" s="103"/>
      <c r="E37" s="35">
        <v>123998486.81</v>
      </c>
      <c r="F37" s="35">
        <v>781512012.75</v>
      </c>
    </row>
    <row r="38" spans="1:6" ht="16.5" thickBot="1">
      <c r="A38" s="97"/>
      <c r="B38" s="73"/>
      <c r="C38" s="73"/>
      <c r="D38" s="73"/>
      <c r="E38" s="73"/>
      <c r="F38" s="73"/>
    </row>
    <row r="39" spans="1:6" ht="16.5" thickBot="1">
      <c r="A39" s="63" t="s">
        <v>223</v>
      </c>
      <c r="B39" s="89"/>
      <c r="C39" s="89"/>
      <c r="D39" s="16"/>
      <c r="E39" s="36">
        <f>SUM(E30:E37)</f>
        <v>243044219.36</v>
      </c>
      <c r="F39" s="36">
        <f>SUM(F30:F37)</f>
        <v>1570038705.97</v>
      </c>
    </row>
    <row r="40" ht="15.75">
      <c r="D40" s="25"/>
    </row>
    <row r="41" ht="15.75">
      <c r="D41" s="25"/>
    </row>
    <row r="221" ht="15.75">
      <c r="D221" s="25"/>
    </row>
  </sheetData>
  <mergeCells count="44">
    <mergeCell ref="B32:D32"/>
    <mergeCell ref="B33:D33"/>
    <mergeCell ref="B34:D34"/>
    <mergeCell ref="A39:C39"/>
    <mergeCell ref="A38:F38"/>
    <mergeCell ref="B35:D35"/>
    <mergeCell ref="B36:D36"/>
    <mergeCell ref="B37:D37"/>
    <mergeCell ref="B29:C29"/>
    <mergeCell ref="D29:F29"/>
    <mergeCell ref="B30:D30"/>
    <mergeCell ref="B31:D31"/>
    <mergeCell ref="A27:C27"/>
    <mergeCell ref="B24:D24"/>
    <mergeCell ref="B25:D25"/>
    <mergeCell ref="A28:F28"/>
    <mergeCell ref="B21:D21"/>
    <mergeCell ref="B22:D22"/>
    <mergeCell ref="B23:D23"/>
    <mergeCell ref="A26:F26"/>
    <mergeCell ref="A17:F17"/>
    <mergeCell ref="A18:C18"/>
    <mergeCell ref="A19:F19"/>
    <mergeCell ref="B20:C20"/>
    <mergeCell ref="D20:F20"/>
    <mergeCell ref="B13:D13"/>
    <mergeCell ref="B14:D14"/>
    <mergeCell ref="B15:D15"/>
    <mergeCell ref="B16:D16"/>
    <mergeCell ref="B9:D9"/>
    <mergeCell ref="B10:D10"/>
    <mergeCell ref="B11:D11"/>
    <mergeCell ref="B12:D12"/>
    <mergeCell ref="B6:C6"/>
    <mergeCell ref="D6:F6"/>
    <mergeCell ref="B7:D7"/>
    <mergeCell ref="B8:D8"/>
    <mergeCell ref="B5:D5"/>
    <mergeCell ref="A2:B2"/>
    <mergeCell ref="A4:F4"/>
    <mergeCell ref="A1:F1"/>
    <mergeCell ref="A3:B3"/>
    <mergeCell ref="C2:F2"/>
    <mergeCell ref="C3:E3"/>
  </mergeCells>
  <conditionalFormatting sqref="F3 C2:C3 D2 E18:F18 E27:F27 E39:F39">
    <cfRule type="cellIs" priority="1" dxfId="0" operator="equal" stopIfTrue="1">
      <formula>0</formula>
    </cfRule>
  </conditionalFormatting>
  <printOptions/>
  <pageMargins left="0.75" right="0.5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="85" zoomScaleNormal="85" workbookViewId="0" topLeftCell="A1">
      <selection activeCell="A1" sqref="A1:F1"/>
    </sheetView>
  </sheetViews>
  <sheetFormatPr defaultColWidth="9.33203125" defaultRowHeight="11.25"/>
  <cols>
    <col min="1" max="1" width="8.16015625" style="3" customWidth="1"/>
    <col min="2" max="2" width="18.83203125" style="3" customWidth="1"/>
    <col min="3" max="3" width="36.66015625" style="3" customWidth="1"/>
    <col min="4" max="4" width="8.33203125" style="3" customWidth="1"/>
    <col min="5" max="6" width="18.83203125" style="3" customWidth="1"/>
    <col min="7" max="16384" width="9.33203125" style="3" customWidth="1"/>
  </cols>
  <sheetData>
    <row r="1" spans="1:6" ht="15.75">
      <c r="A1" s="90" t="s">
        <v>297</v>
      </c>
      <c r="B1" s="73"/>
      <c r="C1" s="73"/>
      <c r="D1" s="73"/>
      <c r="E1" s="73"/>
      <c r="F1" s="73"/>
    </row>
    <row r="2" spans="1:6" ht="12.75">
      <c r="A2" s="79" t="s">
        <v>0</v>
      </c>
      <c r="B2" s="79"/>
      <c r="C2" s="106" t="str">
        <f>'[1]Cover'!A1</f>
        <v>Southwestern Bell Telephone, L.P., d/b/a AT&amp;T Missouri</v>
      </c>
      <c r="D2" s="107"/>
      <c r="E2" s="93"/>
      <c r="F2" s="93"/>
    </row>
    <row r="3" spans="1:6" ht="12.75">
      <c r="A3" s="104"/>
      <c r="B3" s="104"/>
      <c r="C3" s="108" t="s">
        <v>1</v>
      </c>
      <c r="D3" s="108"/>
      <c r="E3" s="108"/>
      <c r="F3" s="5">
        <f>'[1]Cover'!G19</f>
        <v>2006</v>
      </c>
    </row>
    <row r="4" spans="1:6" ht="24" customHeight="1">
      <c r="A4" s="80" t="s">
        <v>100</v>
      </c>
      <c r="B4" s="81"/>
      <c r="C4" s="81"/>
      <c r="D4" s="81"/>
      <c r="E4" s="81"/>
      <c r="F4" s="81"/>
    </row>
    <row r="5" spans="1:6" ht="32.25" customHeight="1" thickBot="1">
      <c r="A5" s="6" t="s">
        <v>3</v>
      </c>
      <c r="B5" s="95" t="s">
        <v>4</v>
      </c>
      <c r="C5" s="95"/>
      <c r="D5" s="96"/>
      <c r="E5" s="33" t="s">
        <v>101</v>
      </c>
      <c r="F5" s="33" t="s">
        <v>135</v>
      </c>
    </row>
    <row r="6" spans="1:6" ht="15.75">
      <c r="A6" s="34"/>
      <c r="B6" s="67" t="s">
        <v>224</v>
      </c>
      <c r="C6" s="105"/>
      <c r="D6" s="69"/>
      <c r="E6" s="101"/>
      <c r="F6" s="101"/>
    </row>
    <row r="7" spans="1:6" ht="15.75">
      <c r="A7" s="9">
        <v>6710</v>
      </c>
      <c r="B7" s="97" t="s">
        <v>225</v>
      </c>
      <c r="C7" s="102"/>
      <c r="D7" s="103"/>
      <c r="E7" s="35">
        <v>0</v>
      </c>
      <c r="F7" s="35">
        <v>0</v>
      </c>
    </row>
    <row r="8" spans="1:6" ht="15.75">
      <c r="A8" s="9">
        <v>6711</v>
      </c>
      <c r="B8" s="97" t="s">
        <v>226</v>
      </c>
      <c r="C8" s="102"/>
      <c r="D8" s="103"/>
      <c r="E8" s="35">
        <v>3539625.38</v>
      </c>
      <c r="F8" s="35">
        <v>33159634.65</v>
      </c>
    </row>
    <row r="9" spans="1:6" ht="15.75">
      <c r="A9" s="9">
        <v>6712</v>
      </c>
      <c r="B9" s="97" t="s">
        <v>227</v>
      </c>
      <c r="C9" s="102"/>
      <c r="D9" s="103"/>
      <c r="E9" s="35">
        <v>1267818.46</v>
      </c>
      <c r="F9" s="35">
        <v>8266039.65</v>
      </c>
    </row>
    <row r="10" spans="1:6" ht="15.75">
      <c r="A10" s="9">
        <v>6720</v>
      </c>
      <c r="B10" s="97" t="s">
        <v>228</v>
      </c>
      <c r="C10" s="102"/>
      <c r="D10" s="103"/>
      <c r="E10" s="35">
        <v>0</v>
      </c>
      <c r="F10" s="35">
        <v>0</v>
      </c>
    </row>
    <row r="11" spans="1:6" ht="15.75">
      <c r="A11" s="9">
        <v>6721</v>
      </c>
      <c r="B11" s="97" t="s">
        <v>229</v>
      </c>
      <c r="C11" s="102"/>
      <c r="D11" s="103"/>
      <c r="E11" s="35">
        <v>10241363.8</v>
      </c>
      <c r="F11" s="35">
        <v>66818806.49</v>
      </c>
    </row>
    <row r="12" spans="1:6" ht="15.75">
      <c r="A12" s="9">
        <v>6722</v>
      </c>
      <c r="B12" s="97" t="s">
        <v>230</v>
      </c>
      <c r="C12" s="102"/>
      <c r="D12" s="103"/>
      <c r="E12" s="35">
        <v>26187158.67</v>
      </c>
      <c r="F12" s="35">
        <v>170508647.8</v>
      </c>
    </row>
    <row r="13" spans="1:6" ht="15.75">
      <c r="A13" s="9">
        <v>6723</v>
      </c>
      <c r="B13" s="97" t="s">
        <v>231</v>
      </c>
      <c r="C13" s="102"/>
      <c r="D13" s="103"/>
      <c r="E13" s="35">
        <v>13502326.65</v>
      </c>
      <c r="F13" s="35">
        <v>87888080.19</v>
      </c>
    </row>
    <row r="14" spans="1:6" ht="15.75">
      <c r="A14" s="9">
        <v>6724</v>
      </c>
      <c r="B14" s="97" t="s">
        <v>232</v>
      </c>
      <c r="C14" s="102"/>
      <c r="D14" s="103"/>
      <c r="E14" s="35">
        <v>63684798.61</v>
      </c>
      <c r="F14" s="35">
        <v>415398001.26</v>
      </c>
    </row>
    <row r="15" spans="1:6" ht="15.75">
      <c r="A15" s="9">
        <v>6725</v>
      </c>
      <c r="B15" s="97" t="s">
        <v>233</v>
      </c>
      <c r="C15" s="102"/>
      <c r="D15" s="103"/>
      <c r="E15" s="35">
        <v>5075835.48</v>
      </c>
      <c r="F15" s="35">
        <v>37308754.54</v>
      </c>
    </row>
    <row r="16" spans="1:6" ht="15.75">
      <c r="A16" s="9">
        <v>6726</v>
      </c>
      <c r="B16" s="97" t="s">
        <v>234</v>
      </c>
      <c r="C16" s="102"/>
      <c r="D16" s="103"/>
      <c r="E16" s="35">
        <v>3090567.19</v>
      </c>
      <c r="F16" s="35">
        <v>20943167.91</v>
      </c>
    </row>
    <row r="17" spans="1:6" ht="15.75">
      <c r="A17" s="9">
        <v>6727</v>
      </c>
      <c r="B17" s="97" t="s">
        <v>235</v>
      </c>
      <c r="C17" s="102"/>
      <c r="D17" s="103"/>
      <c r="E17" s="35">
        <v>2635274.34</v>
      </c>
      <c r="F17" s="35">
        <v>17185146.29</v>
      </c>
    </row>
    <row r="18" spans="1:6" ht="15.75">
      <c r="A18" s="9">
        <v>6728</v>
      </c>
      <c r="B18" s="97" t="s">
        <v>236</v>
      </c>
      <c r="C18" s="102"/>
      <c r="D18" s="103"/>
      <c r="E18" s="35">
        <v>23948181.1</v>
      </c>
      <c r="F18" s="35">
        <v>160578614.92</v>
      </c>
    </row>
    <row r="19" spans="1:6" ht="15.75">
      <c r="A19" s="9">
        <v>6790</v>
      </c>
      <c r="B19" s="97" t="s">
        <v>237</v>
      </c>
      <c r="C19" s="102"/>
      <c r="D19" s="103"/>
      <c r="E19" s="35">
        <v>0</v>
      </c>
      <c r="F19" s="35">
        <v>0</v>
      </c>
    </row>
    <row r="20" spans="1:6" ht="16.5" thickBot="1">
      <c r="A20" s="84"/>
      <c r="B20" s="73"/>
      <c r="C20" s="73"/>
      <c r="D20" s="73"/>
      <c r="E20" s="73"/>
      <c r="F20" s="73"/>
    </row>
    <row r="21" spans="1:6" ht="16.5" thickBot="1">
      <c r="A21" s="63" t="s">
        <v>238</v>
      </c>
      <c r="B21" s="89"/>
      <c r="C21" s="89"/>
      <c r="D21" s="25"/>
      <c r="E21" s="36">
        <f>SUM(E7:E19)</f>
        <v>153172949.68</v>
      </c>
      <c r="F21" s="36">
        <f>SUM(F7:F19)</f>
        <v>1018054893.6999998</v>
      </c>
    </row>
    <row r="22" spans="1:6" ht="16.5" thickBot="1">
      <c r="A22" s="84"/>
      <c r="B22" s="73"/>
      <c r="C22" s="73"/>
      <c r="D22" s="73"/>
      <c r="E22" s="73"/>
      <c r="F22" s="73"/>
    </row>
    <row r="23" spans="1:6" ht="16.5" thickBot="1">
      <c r="A23" s="63" t="s">
        <v>239</v>
      </c>
      <c r="B23" s="89"/>
      <c r="C23" s="89"/>
      <c r="D23" s="16"/>
      <c r="E23" s="36">
        <f>+E21+Sch7Pg4!E39+Sch7Pg4!E27+Sch7Pg4!E18+Sch7Pg3!E40</f>
        <v>1387819997.01</v>
      </c>
      <c r="F23" s="36">
        <f>+F21+Sch7Pg4!F39+Sch7Pg4!F27+Sch7Pg4!F18+Sch7Pg3!F40</f>
        <v>8682345882.14</v>
      </c>
    </row>
    <row r="24" spans="1:6" ht="16.5" thickBot="1">
      <c r="A24" s="84"/>
      <c r="B24" s="73"/>
      <c r="C24" s="73"/>
      <c r="D24" s="73"/>
      <c r="E24" s="73"/>
      <c r="F24" s="73"/>
    </row>
    <row r="25" spans="1:6" ht="16.5" thickBot="1">
      <c r="A25" s="63" t="s">
        <v>240</v>
      </c>
      <c r="B25" s="89"/>
      <c r="C25" s="89"/>
      <c r="D25" s="16"/>
      <c r="E25" s="36">
        <f>+Sch7Pg2!E27-E23</f>
        <v>403491024.98000026</v>
      </c>
      <c r="F25" s="36">
        <f>+Sch7Pg2!F27-F23</f>
        <v>2804747482.3100014</v>
      </c>
    </row>
    <row r="26" spans="1:6" ht="15.75">
      <c r="A26" s="84"/>
      <c r="B26" s="73"/>
      <c r="C26" s="73"/>
      <c r="D26" s="73"/>
      <c r="E26" s="73"/>
      <c r="F26" s="73"/>
    </row>
    <row r="27" spans="1:6" ht="15.75">
      <c r="A27" s="9"/>
      <c r="B27" s="98" t="s">
        <v>241</v>
      </c>
      <c r="C27" s="88"/>
      <c r="D27" s="72"/>
      <c r="E27" s="73"/>
      <c r="F27" s="73"/>
    </row>
    <row r="28" spans="1:6" ht="15.75">
      <c r="A28" s="9">
        <v>7110</v>
      </c>
      <c r="B28" s="97" t="s">
        <v>242</v>
      </c>
      <c r="C28" s="102"/>
      <c r="D28" s="103"/>
      <c r="E28" s="35">
        <v>290534.29</v>
      </c>
      <c r="F28" s="35">
        <v>1696508.37</v>
      </c>
    </row>
    <row r="29" spans="1:6" ht="15.75">
      <c r="A29" s="9">
        <v>7130</v>
      </c>
      <c r="B29" s="97" t="s">
        <v>243</v>
      </c>
      <c r="C29" s="102"/>
      <c r="D29" s="103"/>
      <c r="E29" s="35">
        <v>0</v>
      </c>
      <c r="F29" s="35">
        <v>0</v>
      </c>
    </row>
    <row r="30" spans="1:6" ht="15.75">
      <c r="A30" s="9">
        <v>7140</v>
      </c>
      <c r="B30" s="97" t="s">
        <v>244</v>
      </c>
      <c r="C30" s="102"/>
      <c r="D30" s="103"/>
      <c r="E30" s="35">
        <v>0</v>
      </c>
      <c r="F30" s="35">
        <v>0</v>
      </c>
    </row>
    <row r="31" spans="1:6" ht="15.75">
      <c r="A31" s="9">
        <v>7150</v>
      </c>
      <c r="B31" s="97" t="s">
        <v>245</v>
      </c>
      <c r="C31" s="102"/>
      <c r="D31" s="103"/>
      <c r="E31" s="35">
        <v>-58599.87</v>
      </c>
      <c r="F31" s="35">
        <v>3929946.91</v>
      </c>
    </row>
    <row r="32" spans="1:6" ht="15.75">
      <c r="A32" s="9">
        <v>7160</v>
      </c>
      <c r="B32" s="97" t="s">
        <v>246</v>
      </c>
      <c r="C32" s="102"/>
      <c r="D32" s="103"/>
      <c r="E32" s="35">
        <v>1074024.16</v>
      </c>
      <c r="F32" s="35">
        <v>4400777.78</v>
      </c>
    </row>
    <row r="33" spans="1:6" ht="16.5" thickBot="1">
      <c r="A33" s="97"/>
      <c r="B33" s="73"/>
      <c r="C33" s="73"/>
      <c r="D33" s="73"/>
      <c r="E33" s="73"/>
      <c r="F33" s="73"/>
    </row>
    <row r="34" spans="1:6" ht="16.5" thickBot="1">
      <c r="A34" s="63" t="s">
        <v>247</v>
      </c>
      <c r="B34" s="89"/>
      <c r="C34" s="89"/>
      <c r="D34" s="25"/>
      <c r="E34" s="36">
        <f>SUM(E28:E32)</f>
        <v>1305958.5799999998</v>
      </c>
      <c r="F34" s="36">
        <f>SUM(F28:F32)</f>
        <v>10027233.06</v>
      </c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  <row r="40" ht="15.75">
      <c r="D40" s="25"/>
    </row>
    <row r="41" ht="15.75">
      <c r="D41" s="25"/>
    </row>
    <row r="221" ht="15.75">
      <c r="D221" s="25"/>
    </row>
  </sheetData>
  <mergeCells count="38">
    <mergeCell ref="A33:F33"/>
    <mergeCell ref="A34:C34"/>
    <mergeCell ref="B29:D29"/>
    <mergeCell ref="B30:D30"/>
    <mergeCell ref="B31:D31"/>
    <mergeCell ref="B32:D32"/>
    <mergeCell ref="A26:F26"/>
    <mergeCell ref="B27:C27"/>
    <mergeCell ref="D27:F27"/>
    <mergeCell ref="B28:D28"/>
    <mergeCell ref="A21:C21"/>
    <mergeCell ref="A22:F22"/>
    <mergeCell ref="A23:C23"/>
    <mergeCell ref="A25:C25"/>
    <mergeCell ref="A24:F24"/>
    <mergeCell ref="A20:F20"/>
    <mergeCell ref="B17:D17"/>
    <mergeCell ref="B18:D18"/>
    <mergeCell ref="B19:D19"/>
    <mergeCell ref="B13:D13"/>
    <mergeCell ref="B14:D14"/>
    <mergeCell ref="B15:D15"/>
    <mergeCell ref="B16:D16"/>
    <mergeCell ref="B9:D9"/>
    <mergeCell ref="B10:D10"/>
    <mergeCell ref="B11:D11"/>
    <mergeCell ref="B12:D12"/>
    <mergeCell ref="B6:C6"/>
    <mergeCell ref="D6:F6"/>
    <mergeCell ref="B7:D7"/>
    <mergeCell ref="B8:D8"/>
    <mergeCell ref="B5:D5"/>
    <mergeCell ref="A2:B2"/>
    <mergeCell ref="A4:F4"/>
    <mergeCell ref="A1:F1"/>
    <mergeCell ref="A3:B3"/>
    <mergeCell ref="C2:F2"/>
    <mergeCell ref="C3:E3"/>
  </mergeCells>
  <conditionalFormatting sqref="F3 C2:C3 D2 E21:F21 E23:F23 E25:F25 E34:F34">
    <cfRule type="cellIs" priority="1" dxfId="0" operator="equal" stopIfTrue="1">
      <formula>0</formula>
    </cfRule>
  </conditionalFormatting>
  <printOptions/>
  <pageMargins left="0.75" right="0.5" top="1" bottom="1" header="0.5" footer="0.5"/>
  <pageSetup fitToHeight="1" fitToWidth="1" horizontalDpi="600" verticalDpi="600" orientation="portrait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cm6948</dc:creator>
  <cp:keywords/>
  <dc:description/>
  <cp:lastModifiedBy>AT&amp;T</cp:lastModifiedBy>
  <cp:lastPrinted>2007-06-18T19:08:26Z</cp:lastPrinted>
  <dcterms:created xsi:type="dcterms:W3CDTF">2007-06-18T14:32:45Z</dcterms:created>
  <dcterms:modified xsi:type="dcterms:W3CDTF">2007-06-18T20:52:27Z</dcterms:modified>
  <cp:category/>
  <cp:version/>
  <cp:contentType/>
  <cp:contentStatus/>
</cp:coreProperties>
</file>