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ork\ROBINETT\TESTIMONY\ER-2024-0261 Liberty\Direct\Robinett Schedules\"/>
    </mc:Choice>
  </mc:AlternateContent>
  <xr:revisionPtr revIDLastSave="0" documentId="13_ncr:1_{5A605266-7D83-42D8-98F7-1D4F2163CD0D}" xr6:coauthVersionLast="47" xr6:coauthVersionMax="47" xr10:uidLastSave="{00000000-0000-0000-0000-000000000000}"/>
  <bookViews>
    <workbookView xWindow="3120" yWindow="15" windowWidth="24825" windowHeight="15465" xr2:uid="{4063B044-1CC8-4DA2-9E72-3CFD186D97DF}"/>
  </bookViews>
  <sheets>
    <sheet name="Sheet1" sheetId="1" r:id="rId1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5" i="1"/>
  <c r="D14" i="1"/>
  <c r="F11" i="1"/>
  <c r="F6" i="1"/>
  <c r="F7" i="1"/>
  <c r="F8" i="1"/>
  <c r="F9" i="1"/>
  <c r="F10" i="1"/>
  <c r="F5" i="1"/>
  <c r="D11" i="1"/>
  <c r="C11" i="1"/>
</calcChain>
</file>

<file path=xl/sharedStrings.xml><?xml version="1.0" encoding="utf-8"?>
<sst xmlns="http://schemas.openxmlformats.org/spreadsheetml/2006/main" count="18" uniqueCount="17">
  <si>
    <t>ER-2024-0261 Dr 16</t>
  </si>
  <si>
    <t>Plant-in-service Total Company</t>
  </si>
  <si>
    <t>Accumulated Reserve</t>
  </si>
  <si>
    <t>Structures &amp; Improvements</t>
  </si>
  <si>
    <t>Fuel Holders, Producers&amp; Access</t>
  </si>
  <si>
    <t>Prime Movers</t>
  </si>
  <si>
    <t>Generator</t>
  </si>
  <si>
    <t>Accessory Electric Equipment</t>
  </si>
  <si>
    <t>Miscellaneous Power Plant Equipment</t>
  </si>
  <si>
    <t>Total</t>
  </si>
  <si>
    <t>DR 16</t>
  </si>
  <si>
    <t>Projected Reserves</t>
  </si>
  <si>
    <t>Net Plant</t>
  </si>
  <si>
    <t>Total to Amortize</t>
  </si>
  <si>
    <t>5 years</t>
  </si>
  <si>
    <t>Return on for 7 months</t>
  </si>
  <si>
    <t>JAR-D-4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</si>
</sst>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0" fontId="1" fillId="0" borderId="0" xfId="0" applyNumberFormat="1" applyFont="1"/>
    <xf numFmtId="0" fontId="1" fillId="0" borderId="0" xfId="0" applyFont="1"/>
    <xf numFmtId="14" fontId="1" fillId="0" borderId="0" xfId="0" applyNumberFormat="1" applyFont="1"/>
    <xf numFmtId="3" fontId="1" fillId="0" borderId="0" xfId="0" applyNumberFormat="1" applyFont="1"/>
    <xf numFmtId="0" fontId="2" fillId="0" borderId="0" xfId="0" applyFont="1" applyAlignment="1">
      <alignment horizontal="right"/>
    </xf>
    <xf numFmtId="3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1F136-B307-46A9-B76C-5DB8EEE5AA55}">
  <dimension ref="A1:F18"/>
  <sheetViews>
    <sheetView tabSelected="1" workbookViewId="0">
      <selection activeCell="A2" sqref="A2"/>
    </sheetView>
  </sheetViews>
  <sheetFormatPr defaultRowHeight="15" x14ac:dyDescent="0.25"/>
  <cols>
    <col min="1" max="1" width="9" bestFit="1" customWidth="1"/>
    <col min="2" max="2" width="34.85546875" bestFit="1" customWidth="1"/>
    <col min="3" max="3" width="28.42578125" bestFit="1" customWidth="1"/>
    <col min="4" max="4" width="20" bestFit="1" customWidth="1"/>
    <col min="5" max="5" width="9" bestFit="1" customWidth="1"/>
    <col min="6" max="6" width="18.28515625" bestFit="1" customWidth="1"/>
  </cols>
  <sheetData>
    <row r="1" spans="1:6" ht="15.75" x14ac:dyDescent="0.25">
      <c r="A1" s="7" t="s">
        <v>16</v>
      </c>
      <c r="B1" s="2"/>
      <c r="C1" s="2"/>
      <c r="D1" s="2"/>
      <c r="E1" s="2"/>
      <c r="F1" s="2"/>
    </row>
    <row r="2" spans="1:6" ht="15.75" x14ac:dyDescent="0.25">
      <c r="A2" s="2"/>
      <c r="B2" s="2"/>
      <c r="C2" s="2" t="s">
        <v>10</v>
      </c>
      <c r="D2" s="2" t="s">
        <v>10</v>
      </c>
      <c r="E2" s="2"/>
      <c r="F2" s="2"/>
    </row>
    <row r="3" spans="1:6" ht="15.75" x14ac:dyDescent="0.25">
      <c r="A3" s="2"/>
      <c r="B3" s="2" t="s">
        <v>0</v>
      </c>
      <c r="C3" s="2" t="s">
        <v>1</v>
      </c>
      <c r="D3" s="2" t="s">
        <v>2</v>
      </c>
      <c r="E3" s="2"/>
      <c r="F3" s="2" t="s">
        <v>11</v>
      </c>
    </row>
    <row r="4" spans="1:6" ht="15.75" x14ac:dyDescent="0.25">
      <c r="A4" s="2"/>
      <c r="B4" s="2"/>
      <c r="C4" s="3">
        <v>45565</v>
      </c>
      <c r="D4" s="3">
        <v>45565</v>
      </c>
      <c r="E4" s="2"/>
      <c r="F4" s="3">
        <v>46022</v>
      </c>
    </row>
    <row r="5" spans="1:6" ht="15.75" x14ac:dyDescent="0.25">
      <c r="A5" s="2">
        <v>341</v>
      </c>
      <c r="B5" s="2" t="s">
        <v>3</v>
      </c>
      <c r="C5" s="4">
        <v>15199508</v>
      </c>
      <c r="D5" s="4">
        <v>5774712</v>
      </c>
      <c r="E5" s="1">
        <v>6.5699999999999995E-2</v>
      </c>
      <c r="F5" s="4">
        <f>C5*(E5*(15/12))+D5</f>
        <v>7022971.5944999997</v>
      </c>
    </row>
    <row r="6" spans="1:6" ht="15.75" x14ac:dyDescent="0.25">
      <c r="A6" s="2">
        <v>342</v>
      </c>
      <c r="B6" s="2" t="s">
        <v>4</v>
      </c>
      <c r="C6" s="4">
        <v>2097505</v>
      </c>
      <c r="D6" s="4">
        <v>590531</v>
      </c>
      <c r="E6" s="1">
        <v>4.1799999999999997E-2</v>
      </c>
      <c r="F6" s="4">
        <f t="shared" ref="F6:F10" si="0">C6*(E6*(15/12))+D6</f>
        <v>700125.63624999998</v>
      </c>
    </row>
    <row r="7" spans="1:6" ht="15.75" x14ac:dyDescent="0.25">
      <c r="A7" s="2">
        <v>343</v>
      </c>
      <c r="B7" s="2" t="s">
        <v>5</v>
      </c>
      <c r="C7" s="4">
        <v>10269756</v>
      </c>
      <c r="D7" s="4">
        <v>3883741</v>
      </c>
      <c r="E7" s="1">
        <v>5.7700000000000001E-2</v>
      </c>
      <c r="F7" s="4">
        <f t="shared" si="0"/>
        <v>4624447.1514999997</v>
      </c>
    </row>
    <row r="8" spans="1:6" ht="15.75" x14ac:dyDescent="0.25">
      <c r="A8" s="2">
        <v>344</v>
      </c>
      <c r="B8" s="2" t="s">
        <v>6</v>
      </c>
      <c r="C8" s="4">
        <v>1764497</v>
      </c>
      <c r="D8" s="4">
        <v>1195432</v>
      </c>
      <c r="E8" s="1">
        <v>4.2099999999999999E-2</v>
      </c>
      <c r="F8" s="4">
        <f t="shared" si="0"/>
        <v>1288288.654625</v>
      </c>
    </row>
    <row r="9" spans="1:6" ht="15.75" x14ac:dyDescent="0.25">
      <c r="A9" s="2">
        <v>345</v>
      </c>
      <c r="B9" s="2" t="s">
        <v>7</v>
      </c>
      <c r="C9" s="4">
        <v>2124619</v>
      </c>
      <c r="D9" s="4">
        <v>944232</v>
      </c>
      <c r="E9" s="1">
        <v>5.45E-2</v>
      </c>
      <c r="F9" s="4">
        <f t="shared" si="0"/>
        <v>1088971.6693750001</v>
      </c>
    </row>
    <row r="10" spans="1:6" ht="15.75" x14ac:dyDescent="0.25">
      <c r="A10" s="2">
        <v>346</v>
      </c>
      <c r="B10" s="2" t="s">
        <v>8</v>
      </c>
      <c r="C10" s="4">
        <v>2341601</v>
      </c>
      <c r="D10" s="4">
        <v>758722</v>
      </c>
      <c r="E10" s="1">
        <v>6.2700000000000006E-2</v>
      </c>
      <c r="F10" s="4">
        <f t="shared" si="0"/>
        <v>942244.97837499995</v>
      </c>
    </row>
    <row r="11" spans="1:6" ht="15.75" x14ac:dyDescent="0.25">
      <c r="A11" s="2"/>
      <c r="B11" s="5" t="s">
        <v>9</v>
      </c>
      <c r="C11" s="6">
        <f>SUM(C5:C10)</f>
        <v>33797486</v>
      </c>
      <c r="D11" s="6">
        <f>SUM(D5:D10)</f>
        <v>13147370</v>
      </c>
      <c r="E11" s="6"/>
      <c r="F11" s="6">
        <f t="shared" ref="F11" si="1">SUM(F5:F10)</f>
        <v>15667049.684625</v>
      </c>
    </row>
    <row r="12" spans="1:6" ht="15.75" x14ac:dyDescent="0.25">
      <c r="A12" s="2"/>
      <c r="B12" s="2"/>
      <c r="C12" s="2"/>
      <c r="D12" s="2"/>
      <c r="E12" s="2"/>
      <c r="F12" s="2"/>
    </row>
    <row r="13" spans="1:6" ht="15.75" x14ac:dyDescent="0.25">
      <c r="A13" s="2"/>
      <c r="B13" s="2"/>
      <c r="C13" s="2"/>
      <c r="D13" s="2"/>
      <c r="E13" s="2"/>
      <c r="F13" s="2"/>
    </row>
    <row r="14" spans="1:6" ht="15.75" x14ac:dyDescent="0.25">
      <c r="A14" s="2"/>
      <c r="B14" s="2"/>
      <c r="C14" s="2" t="s">
        <v>12</v>
      </c>
      <c r="D14" s="4">
        <f>C11-F11</f>
        <v>18130436.315375</v>
      </c>
      <c r="E14" s="2"/>
      <c r="F14" s="2"/>
    </row>
    <row r="15" spans="1:6" ht="15.75" x14ac:dyDescent="0.25">
      <c r="A15" s="2"/>
      <c r="B15" s="2"/>
      <c r="C15" s="2" t="s">
        <v>15</v>
      </c>
      <c r="D15" s="4">
        <f>(D14*0.0775)*(7/12)</f>
        <v>819646.80842424475</v>
      </c>
      <c r="E15" s="2"/>
      <c r="F15" s="2"/>
    </row>
    <row r="16" spans="1:6" ht="15.75" x14ac:dyDescent="0.25">
      <c r="A16" s="2"/>
      <c r="B16" s="2"/>
      <c r="C16" s="2"/>
      <c r="D16" s="2"/>
      <c r="E16" s="2"/>
      <c r="F16" s="2"/>
    </row>
    <row r="17" spans="1:6" ht="15.75" x14ac:dyDescent="0.25">
      <c r="A17" s="2"/>
      <c r="B17" s="2"/>
      <c r="C17" s="2" t="s">
        <v>13</v>
      </c>
      <c r="D17" s="4">
        <f>SUM(D14:D15)</f>
        <v>18950083.123799246</v>
      </c>
      <c r="E17" s="2"/>
      <c r="F17" s="2"/>
    </row>
    <row r="18" spans="1:6" ht="15.75" x14ac:dyDescent="0.25">
      <c r="A18" s="2"/>
      <c r="B18" s="2"/>
      <c r="C18" s="2" t="s">
        <v>14</v>
      </c>
      <c r="D18" s="4">
        <f>D17/5</f>
        <v>3790016.6247598492</v>
      </c>
      <c r="E18" s="2"/>
      <c r="F18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Robinett, John</dc:creator>
  <cp:lastModifiedBy>Hildebrand, Tiffany</cp:lastModifiedBy>
  <dcterms:created xsi:type="dcterms:W3CDTF">2025-06-28T17:48:54Z</dcterms:created>
  <dcterms:modified xsi:type="dcterms:W3CDTF">2025-07-01T20:43:38Z</dcterms:modified>
</cp:coreProperties>
</file>