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Work\RILEY\Testimony\ER-2024-0261 Liberty, Empire\Rebuttal\"/>
    </mc:Choice>
  </mc:AlternateContent>
  <xr:revisionPtr revIDLastSave="0" documentId="13_ncr:1_{863C6CCF-2AC8-4ED7-A268-AE0D9EB6C861}" xr6:coauthVersionLast="47" xr6:coauthVersionMax="47" xr10:uidLastSave="{00000000-0000-0000-0000-000000000000}"/>
  <bookViews>
    <workbookView xWindow="-120" yWindow="-120" windowWidth="29040" windowHeight="15720" xr2:uid="{60E3C973-94E7-40B4-AE3E-2F877162F462}"/>
  </bookViews>
  <sheets>
    <sheet name="Sheet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21" i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J33" i="1" s="1"/>
  <c r="J5" i="1"/>
  <c r="E6" i="1"/>
  <c r="F6" i="1" s="1"/>
  <c r="F7" i="1" l="1"/>
  <c r="J7" i="1" s="1"/>
  <c r="J6" i="1"/>
  <c r="J22" i="1"/>
  <c r="J35" i="1" s="1"/>
  <c r="J30" i="1"/>
  <c r="J24" i="1"/>
  <c r="J32" i="1"/>
  <c r="J29" i="1"/>
  <c r="J23" i="1"/>
  <c r="J31" i="1"/>
  <c r="J25" i="1"/>
  <c r="J26" i="1"/>
  <c r="J27" i="1"/>
  <c r="J28" i="1"/>
  <c r="F8" i="1"/>
  <c r="J8" i="1" l="1"/>
  <c r="F9" i="1"/>
  <c r="J9" i="1" l="1"/>
  <c r="F10" i="1"/>
  <c r="F11" i="1" l="1"/>
  <c r="J10" i="1"/>
  <c r="J11" i="1" l="1"/>
  <c r="F12" i="1"/>
  <c r="J12" i="1" l="1"/>
  <c r="F13" i="1"/>
  <c r="J13" i="1" l="1"/>
  <c r="F14" i="1"/>
  <c r="J14" i="1" l="1"/>
  <c r="F15" i="1"/>
  <c r="F16" i="1" l="1"/>
  <c r="J15" i="1"/>
  <c r="J16" i="1" l="1"/>
  <c r="F17" i="1"/>
  <c r="J17" i="1" l="1"/>
  <c r="J18" i="1" l="1"/>
  <c r="J19" i="1" s="1"/>
  <c r="K36" i="1" s="1"/>
</calcChain>
</file>

<file path=xl/sharedStrings.xml><?xml version="1.0" encoding="utf-8"?>
<sst xmlns="http://schemas.openxmlformats.org/spreadsheetml/2006/main" count="12" uniqueCount="12">
  <si>
    <t>gross-up</t>
  </si>
  <si>
    <t xml:space="preserve">Revenue </t>
  </si>
  <si>
    <t>Req Reduction</t>
  </si>
  <si>
    <t>Rate Base</t>
  </si>
  <si>
    <t>Reduction</t>
  </si>
  <si>
    <t>ROR</t>
  </si>
  <si>
    <t>Uri tax savings</t>
  </si>
  <si>
    <t>Asbury Deferred Tax</t>
  </si>
  <si>
    <t>Amortization of tax deduction ADIT</t>
  </si>
  <si>
    <t>13 year</t>
  </si>
  <si>
    <t>amortization</t>
  </si>
  <si>
    <t>SCHEDULE JSR-R-02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</si>
</sst>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9" fontId="0" fillId="0" borderId="0" xfId="2" applyFont="1"/>
    <xf numFmtId="165" fontId="0" fillId="0" borderId="0" xfId="1" applyNumberFormat="1" applyFont="1"/>
    <xf numFmtId="164" fontId="2" fillId="0" borderId="0" xfId="1" applyNumberFormat="1" applyFont="1"/>
    <xf numFmtId="0" fontId="2" fillId="0" borderId="0" xfId="0" applyFont="1"/>
    <xf numFmtId="0" fontId="3" fillId="0" borderId="0" xfId="0" applyFont="1"/>
    <xf numFmtId="164" fontId="0" fillId="0" borderId="1" xfId="1" applyNumberFormat="1" applyFont="1" applyBorder="1"/>
    <xf numFmtId="16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FD56-FFEB-4818-8714-B08B1534CF8E}">
  <dimension ref="A1:K38"/>
  <sheetViews>
    <sheetView tabSelected="1" workbookViewId="0">
      <selection activeCell="J38" sqref="J38"/>
    </sheetView>
  </sheetViews>
  <sheetFormatPr defaultRowHeight="15" x14ac:dyDescent="0.25"/>
  <cols>
    <col min="5" max="5" width="12.85546875" style="1" bestFit="1" customWidth="1"/>
    <col min="6" max="6" width="13.85546875" style="1" bestFit="1" customWidth="1"/>
    <col min="7" max="9" width="8.85546875" style="1"/>
    <col min="10" max="10" width="14.42578125" style="1" customWidth="1"/>
    <col min="11" max="11" width="14.42578125" customWidth="1"/>
  </cols>
  <sheetData>
    <row r="1" spans="1:11" x14ac:dyDescent="0.25">
      <c r="A1" s="6" t="s">
        <v>8</v>
      </c>
      <c r="K1" s="4" t="s">
        <v>11</v>
      </c>
    </row>
    <row r="2" spans="1:11" x14ac:dyDescent="0.25">
      <c r="E2" s="4" t="s">
        <v>9</v>
      </c>
      <c r="F2" s="4" t="s">
        <v>3</v>
      </c>
      <c r="G2" s="4"/>
      <c r="H2" s="4"/>
      <c r="I2" s="4"/>
      <c r="J2" s="4" t="s">
        <v>1</v>
      </c>
    </row>
    <row r="3" spans="1:11" x14ac:dyDescent="0.25">
      <c r="E3" s="4" t="s">
        <v>10</v>
      </c>
      <c r="F3" s="4" t="s">
        <v>4</v>
      </c>
      <c r="G3" s="4" t="s">
        <v>5</v>
      </c>
      <c r="H3" s="4" t="s">
        <v>0</v>
      </c>
      <c r="I3" s="4"/>
      <c r="J3" s="4" t="s">
        <v>2</v>
      </c>
    </row>
    <row r="5" spans="1:11" x14ac:dyDescent="0.25">
      <c r="C5" s="5" t="s">
        <v>6</v>
      </c>
      <c r="F5" s="1">
        <v>51488584</v>
      </c>
      <c r="G5" s="2">
        <v>7.0000000000000007E-2</v>
      </c>
      <c r="H5" s="3">
        <v>1.3129999999999999</v>
      </c>
      <c r="J5" s="1">
        <f>(+F5*G5)*H5</f>
        <v>4732315.7554400004</v>
      </c>
    </row>
    <row r="6" spans="1:11" x14ac:dyDescent="0.25">
      <c r="E6" s="1">
        <f>+F5/13</f>
        <v>3960660.3076923075</v>
      </c>
      <c r="F6" s="1">
        <f>+F5-E6</f>
        <v>47527923.692307696</v>
      </c>
      <c r="G6" s="2">
        <v>7.0000000000000007E-2</v>
      </c>
      <c r="H6" s="3">
        <v>1.3129999999999999</v>
      </c>
      <c r="J6" s="1">
        <f t="shared" ref="J6:J18" si="0">(+F6*G6)*H6</f>
        <v>4368291.4665600006</v>
      </c>
    </row>
    <row r="7" spans="1:11" x14ac:dyDescent="0.25">
      <c r="E7" s="1">
        <v>3960660</v>
      </c>
      <c r="F7" s="1">
        <f t="shared" ref="F7:F17" si="1">+F6-E7</f>
        <v>43567263.692307696</v>
      </c>
      <c r="G7" s="2">
        <v>7.0000000000000007E-2</v>
      </c>
      <c r="H7" s="3">
        <v>1.3129999999999999</v>
      </c>
      <c r="J7" s="1">
        <f t="shared" si="0"/>
        <v>4004267.2059600004</v>
      </c>
    </row>
    <row r="8" spans="1:11" x14ac:dyDescent="0.25">
      <c r="E8" s="1">
        <v>3960660</v>
      </c>
      <c r="F8" s="1">
        <f t="shared" si="1"/>
        <v>39606603.692307696</v>
      </c>
      <c r="G8" s="2">
        <v>7.0000000000000007E-2</v>
      </c>
      <c r="H8" s="3">
        <v>1.3129999999999999</v>
      </c>
      <c r="J8" s="1">
        <f t="shared" si="0"/>
        <v>3640242.9453600007</v>
      </c>
    </row>
    <row r="9" spans="1:11" x14ac:dyDescent="0.25">
      <c r="E9" s="1">
        <v>3960660</v>
      </c>
      <c r="F9" s="1">
        <f t="shared" si="1"/>
        <v>35645943.692307696</v>
      </c>
      <c r="G9" s="2">
        <v>7.0000000000000007E-2</v>
      </c>
      <c r="H9" s="3">
        <v>1.3129999999999999</v>
      </c>
      <c r="J9" s="1">
        <f t="shared" si="0"/>
        <v>3276218.6847600006</v>
      </c>
    </row>
    <row r="10" spans="1:11" x14ac:dyDescent="0.25">
      <c r="E10" s="1">
        <v>3960660</v>
      </c>
      <c r="F10" s="1">
        <f t="shared" si="1"/>
        <v>31685283.692307696</v>
      </c>
      <c r="G10" s="2">
        <v>7.0000000000000007E-2</v>
      </c>
      <c r="H10" s="3">
        <v>1.3129999999999999</v>
      </c>
      <c r="J10" s="1">
        <f t="shared" si="0"/>
        <v>2912194.4241600004</v>
      </c>
    </row>
    <row r="11" spans="1:11" x14ac:dyDescent="0.25">
      <c r="E11" s="1">
        <v>3960660</v>
      </c>
      <c r="F11" s="1">
        <f t="shared" si="1"/>
        <v>27724623.692307696</v>
      </c>
      <c r="G11" s="2">
        <v>7.0000000000000007E-2</v>
      </c>
      <c r="H11" s="3">
        <v>1.3129999999999999</v>
      </c>
      <c r="J11" s="1">
        <f t="shared" si="0"/>
        <v>2548170.1635600002</v>
      </c>
    </row>
    <row r="12" spans="1:11" x14ac:dyDescent="0.25">
      <c r="E12" s="1">
        <v>3960660</v>
      </c>
      <c r="F12" s="1">
        <f t="shared" si="1"/>
        <v>23763963.692307696</v>
      </c>
      <c r="G12" s="2">
        <v>7.0000000000000007E-2</v>
      </c>
      <c r="H12" s="3">
        <v>1.3129999999999999</v>
      </c>
      <c r="J12" s="1">
        <f t="shared" si="0"/>
        <v>2184145.9029600006</v>
      </c>
    </row>
    <row r="13" spans="1:11" x14ac:dyDescent="0.25">
      <c r="E13" s="1">
        <v>3960660</v>
      </c>
      <c r="F13" s="1">
        <f t="shared" si="1"/>
        <v>19803303.692307696</v>
      </c>
      <c r="G13" s="2">
        <v>7.0000000000000007E-2</v>
      </c>
      <c r="H13" s="3">
        <v>1.3129999999999999</v>
      </c>
      <c r="J13" s="1">
        <f t="shared" si="0"/>
        <v>1820121.6423600006</v>
      </c>
    </row>
    <row r="14" spans="1:11" x14ac:dyDescent="0.25">
      <c r="E14" s="1">
        <v>3960660</v>
      </c>
      <c r="F14" s="1">
        <f t="shared" si="1"/>
        <v>15842643.692307696</v>
      </c>
      <c r="G14" s="2">
        <v>7.0000000000000007E-2</v>
      </c>
      <c r="H14" s="3">
        <v>1.3129999999999999</v>
      </c>
      <c r="J14" s="1">
        <f t="shared" si="0"/>
        <v>1456097.3817600003</v>
      </c>
    </row>
    <row r="15" spans="1:11" x14ac:dyDescent="0.25">
      <c r="E15" s="1">
        <v>3960660</v>
      </c>
      <c r="F15" s="1">
        <f t="shared" si="1"/>
        <v>11881983.692307696</v>
      </c>
      <c r="G15" s="2">
        <v>7.0000000000000007E-2</v>
      </c>
      <c r="H15" s="3">
        <v>1.3129999999999999</v>
      </c>
      <c r="J15" s="1">
        <f t="shared" si="0"/>
        <v>1092073.1211600003</v>
      </c>
    </row>
    <row r="16" spans="1:11" x14ac:dyDescent="0.25">
      <c r="E16" s="1">
        <v>3960660</v>
      </c>
      <c r="F16" s="1">
        <f t="shared" si="1"/>
        <v>7921323.6923076957</v>
      </c>
      <c r="G16" s="2">
        <v>7.0000000000000007E-2</v>
      </c>
      <c r="H16" s="3">
        <v>1.3129999999999999</v>
      </c>
      <c r="J16" s="1">
        <f t="shared" si="0"/>
        <v>728048.86056000029</v>
      </c>
    </row>
    <row r="17" spans="3:10" x14ac:dyDescent="0.25">
      <c r="E17" s="1">
        <v>3960660</v>
      </c>
      <c r="F17" s="1">
        <f t="shared" si="1"/>
        <v>3960663.6923076957</v>
      </c>
      <c r="G17" s="2">
        <v>7.0000000000000007E-2</v>
      </c>
      <c r="H17" s="3">
        <v>1.3129999999999999</v>
      </c>
      <c r="J17" s="1">
        <f t="shared" si="0"/>
        <v>364024.59996000031</v>
      </c>
    </row>
    <row r="18" spans="3:10" x14ac:dyDescent="0.25">
      <c r="E18" s="1">
        <v>3960660</v>
      </c>
      <c r="F18" s="1">
        <v>0</v>
      </c>
      <c r="G18" s="2">
        <v>7.0000000000000007E-2</v>
      </c>
      <c r="H18" s="3">
        <v>1.3129999999999999</v>
      </c>
      <c r="J18" s="1">
        <f t="shared" si="0"/>
        <v>0</v>
      </c>
    </row>
    <row r="19" spans="3:10" x14ac:dyDescent="0.25">
      <c r="G19" s="2"/>
      <c r="H19" s="3"/>
      <c r="J19" s="7">
        <f>SUM(J5:J18)</f>
        <v>33126212.154560007</v>
      </c>
    </row>
    <row r="20" spans="3:10" x14ac:dyDescent="0.25">
      <c r="G20" s="2"/>
      <c r="H20" s="3"/>
    </row>
    <row r="21" spans="3:10" x14ac:dyDescent="0.25">
      <c r="C21" s="5" t="s">
        <v>7</v>
      </c>
      <c r="F21" s="1">
        <v>23775067</v>
      </c>
      <c r="G21" s="2">
        <v>7.0000000000000007E-2</v>
      </c>
      <c r="H21" s="3">
        <v>1.3129999999999999</v>
      </c>
      <c r="J21" s="1">
        <f>(F21*G21)*H21</f>
        <v>2185166.4079700001</v>
      </c>
    </row>
    <row r="22" spans="3:10" x14ac:dyDescent="0.25">
      <c r="E22" s="1">
        <v>1828851</v>
      </c>
      <c r="F22" s="1">
        <f>+F21-E22</f>
        <v>21946216</v>
      </c>
      <c r="G22" s="2">
        <v>7.0000000000000007E-2</v>
      </c>
      <c r="H22" s="3">
        <v>1.3129999999999999</v>
      </c>
      <c r="J22" s="1">
        <f t="shared" ref="J22:J34" si="2">(F22*G22)*H22</f>
        <v>2017076.7125600001</v>
      </c>
    </row>
    <row r="23" spans="3:10" x14ac:dyDescent="0.25">
      <c r="E23" s="1">
        <v>1828851</v>
      </c>
      <c r="F23" s="1">
        <f t="shared" ref="F23:F33" si="3">+F22-E23</f>
        <v>20117365</v>
      </c>
      <c r="G23" s="2">
        <v>7.0000000000000007E-2</v>
      </c>
      <c r="H23" s="3">
        <v>1.3129999999999999</v>
      </c>
      <c r="J23" s="1">
        <f t="shared" si="2"/>
        <v>1848987.01715</v>
      </c>
    </row>
    <row r="24" spans="3:10" x14ac:dyDescent="0.25">
      <c r="E24" s="1">
        <v>1828851</v>
      </c>
      <c r="F24" s="1">
        <f t="shared" si="3"/>
        <v>18288514</v>
      </c>
      <c r="G24" s="2">
        <v>7.0000000000000007E-2</v>
      </c>
      <c r="H24" s="3">
        <v>1.3129999999999999</v>
      </c>
      <c r="J24" s="1">
        <f t="shared" si="2"/>
        <v>1680897.3217400003</v>
      </c>
    </row>
    <row r="25" spans="3:10" x14ac:dyDescent="0.25">
      <c r="E25" s="1">
        <v>1828851</v>
      </c>
      <c r="F25" s="1">
        <f t="shared" si="3"/>
        <v>16459663</v>
      </c>
      <c r="G25" s="2">
        <v>7.0000000000000007E-2</v>
      </c>
      <c r="H25" s="3">
        <v>1.3129999999999999</v>
      </c>
      <c r="J25" s="1">
        <f t="shared" si="2"/>
        <v>1512807.6263300001</v>
      </c>
    </row>
    <row r="26" spans="3:10" x14ac:dyDescent="0.25">
      <c r="E26" s="1">
        <v>1828851</v>
      </c>
      <c r="F26" s="1">
        <f t="shared" si="3"/>
        <v>14630812</v>
      </c>
      <c r="G26" s="2">
        <v>7.0000000000000007E-2</v>
      </c>
      <c r="H26" s="3">
        <v>1.3129999999999999</v>
      </c>
      <c r="J26" s="1">
        <f t="shared" si="2"/>
        <v>1344717.93092</v>
      </c>
    </row>
    <row r="27" spans="3:10" x14ac:dyDescent="0.25">
      <c r="E27" s="1">
        <v>1828851</v>
      </c>
      <c r="F27" s="1">
        <f t="shared" si="3"/>
        <v>12801961</v>
      </c>
      <c r="G27" s="2">
        <v>7.0000000000000007E-2</v>
      </c>
      <c r="H27" s="3">
        <v>1.3129999999999999</v>
      </c>
      <c r="J27" s="1">
        <f t="shared" si="2"/>
        <v>1176628.23551</v>
      </c>
    </row>
    <row r="28" spans="3:10" x14ac:dyDescent="0.25">
      <c r="E28" s="1">
        <v>1828851</v>
      </c>
      <c r="F28" s="1">
        <f t="shared" si="3"/>
        <v>10973110</v>
      </c>
      <c r="G28" s="2">
        <v>7.0000000000000007E-2</v>
      </c>
      <c r="H28" s="3">
        <v>1.3129999999999999</v>
      </c>
      <c r="J28" s="1">
        <f t="shared" si="2"/>
        <v>1008538.5401000001</v>
      </c>
    </row>
    <row r="29" spans="3:10" x14ac:dyDescent="0.25">
      <c r="E29" s="1">
        <v>1828851</v>
      </c>
      <c r="F29" s="1">
        <f t="shared" si="3"/>
        <v>9144259</v>
      </c>
      <c r="G29" s="2">
        <v>7.0000000000000007E-2</v>
      </c>
      <c r="H29" s="3">
        <v>1.3129999999999999</v>
      </c>
      <c r="J29" s="1">
        <f t="shared" si="2"/>
        <v>840448.84468999994</v>
      </c>
    </row>
    <row r="30" spans="3:10" x14ac:dyDescent="0.25">
      <c r="E30" s="1">
        <v>1828851</v>
      </c>
      <c r="F30" s="1">
        <f t="shared" si="3"/>
        <v>7315408</v>
      </c>
      <c r="G30" s="2">
        <v>7.0000000000000007E-2</v>
      </c>
      <c r="H30" s="3">
        <v>1.3129999999999999</v>
      </c>
      <c r="J30" s="1">
        <f t="shared" si="2"/>
        <v>672359.14928000001</v>
      </c>
    </row>
    <row r="31" spans="3:10" x14ac:dyDescent="0.25">
      <c r="E31" s="1">
        <v>1828851</v>
      </c>
      <c r="F31" s="1">
        <f t="shared" si="3"/>
        <v>5486557</v>
      </c>
      <c r="G31" s="2">
        <v>7.0000000000000007E-2</v>
      </c>
      <c r="H31" s="3">
        <v>1.3129999999999999</v>
      </c>
      <c r="J31" s="1">
        <f t="shared" si="2"/>
        <v>504269.45387000003</v>
      </c>
    </row>
    <row r="32" spans="3:10" x14ac:dyDescent="0.25">
      <c r="E32" s="1">
        <v>1828851</v>
      </c>
      <c r="F32" s="1">
        <f t="shared" si="3"/>
        <v>3657706</v>
      </c>
      <c r="G32" s="2">
        <v>7.0000000000000007E-2</v>
      </c>
      <c r="H32" s="3">
        <v>1.3129999999999999</v>
      </c>
      <c r="J32" s="1">
        <f t="shared" si="2"/>
        <v>336179.75845999998</v>
      </c>
    </row>
    <row r="33" spans="5:11" x14ac:dyDescent="0.25">
      <c r="E33" s="1">
        <v>1828851</v>
      </c>
      <c r="F33" s="1">
        <f t="shared" si="3"/>
        <v>1828855</v>
      </c>
      <c r="G33" s="2">
        <v>7.0000000000000007E-2</v>
      </c>
      <c r="H33" s="3">
        <v>1.3129999999999999</v>
      </c>
      <c r="J33" s="1">
        <f t="shared" si="2"/>
        <v>168090.06305</v>
      </c>
    </row>
    <row r="34" spans="5:11" x14ac:dyDescent="0.25">
      <c r="E34" s="1">
        <v>1828851</v>
      </c>
      <c r="G34" s="2">
        <v>7.0000000000000007E-2</v>
      </c>
      <c r="H34" s="3">
        <v>1.3129999999999999</v>
      </c>
      <c r="J34" s="1">
        <f t="shared" si="2"/>
        <v>0</v>
      </c>
    </row>
    <row r="35" spans="5:11" x14ac:dyDescent="0.25">
      <c r="J35" s="7">
        <f>SUM(J21:J34)</f>
        <v>15296167.061630001</v>
      </c>
    </row>
    <row r="36" spans="5:11" ht="15.75" thickBot="1" x14ac:dyDescent="0.3">
      <c r="K36" s="8">
        <f>+J19+J35</f>
        <v>48422379.21619001</v>
      </c>
    </row>
    <row r="37" spans="5:11" ht="15.75" thickTop="1" x14ac:dyDescent="0.25"/>
    <row r="38" spans="5:11" x14ac:dyDescent="0.25">
      <c r="J38" s="4"/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John</dc:creator>
  <cp:lastModifiedBy>Hildebrand, Tiffany</cp:lastModifiedBy>
  <dcterms:created xsi:type="dcterms:W3CDTF">2025-08-08T20:26:42Z</dcterms:created>
  <dcterms:modified xsi:type="dcterms:W3CDTF">2025-08-15T19:37:16Z</dcterms:modified>
</cp:coreProperties>
</file>