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72C664EF-27DE-461F-89C9-47273059CE84}" xr6:coauthVersionLast="47" xr6:coauthVersionMax="47" xr10:uidLastSave="{00000000-0000-0000-0000-000000000000}"/>
  <bookViews>
    <workbookView xWindow="-120" yWindow="-120" windowWidth="29040" windowHeight="15720" tabRatio="823" activeTab="1" xr2:uid="{00000000-000D-0000-FFFF-FFFF00000000}"/>
  </bookViews>
  <sheets>
    <sheet name="ExPostGross kWh_Res" sheetId="39" r:id="rId1"/>
    <sheet name="ExPostGross kWh_Biz" sheetId="40" r:id="rId2"/>
    <sheet name="ExPostGross kWh_BizSum" sheetId="41" r:id="rId3"/>
    <sheet name="Evaluated Summary PY2024" sheetId="42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42" l="1"/>
  <c r="C23" i="42"/>
  <c r="B18" i="42"/>
  <c r="B17" i="42"/>
  <c r="B16" i="42"/>
  <c r="B15" i="42"/>
  <c r="B14" i="42"/>
  <c r="B13" i="42"/>
  <c r="B11" i="42"/>
  <c r="B10" i="42"/>
  <c r="B9" i="42"/>
  <c r="B8" i="42"/>
  <c r="B7" i="42"/>
  <c r="B6" i="42"/>
  <c r="B5" i="42"/>
  <c r="T155" i="39" l="1"/>
  <c r="S85" i="39"/>
  <c r="C11" i="42" l="1"/>
  <c r="R186" i="39"/>
  <c r="C144" i="39" l="1"/>
  <c r="BF148" i="40" l="1"/>
  <c r="AM148" i="40"/>
  <c r="T148" i="40"/>
  <c r="BV192" i="40" l="1"/>
  <c r="BU192" i="40"/>
  <c r="BT192" i="40"/>
  <c r="BS192" i="40"/>
  <c r="BR192" i="40"/>
  <c r="BQ192" i="40"/>
  <c r="BP192" i="40"/>
  <c r="BO192" i="40"/>
  <c r="BN192" i="40"/>
  <c r="BM192" i="40"/>
  <c r="BL192" i="40"/>
  <c r="BK192" i="40"/>
  <c r="BJ192" i="40"/>
  <c r="BI192" i="40"/>
  <c r="BH192" i="40"/>
  <c r="BV191" i="40"/>
  <c r="BU191" i="40"/>
  <c r="BT191" i="40"/>
  <c r="BS191" i="40"/>
  <c r="BR191" i="40"/>
  <c r="BQ191" i="40"/>
  <c r="BP191" i="40"/>
  <c r="BO191" i="40"/>
  <c r="BN191" i="40"/>
  <c r="BM191" i="40"/>
  <c r="BL191" i="40"/>
  <c r="BK191" i="40"/>
  <c r="BJ191" i="40"/>
  <c r="BI191" i="40"/>
  <c r="BH191" i="40"/>
  <c r="BV190" i="40"/>
  <c r="BU190" i="40"/>
  <c r="BT190" i="40"/>
  <c r="BS190" i="40"/>
  <c r="BR190" i="40"/>
  <c r="BQ190" i="40"/>
  <c r="BP190" i="40"/>
  <c r="BO190" i="40"/>
  <c r="BN190" i="40"/>
  <c r="BM190" i="40"/>
  <c r="BL190" i="40"/>
  <c r="BK190" i="40"/>
  <c r="BJ190" i="40"/>
  <c r="BI190" i="40"/>
  <c r="BH190" i="40"/>
  <c r="BV189" i="40"/>
  <c r="BU189" i="40"/>
  <c r="BT189" i="40"/>
  <c r="BS189" i="40"/>
  <c r="BR189" i="40"/>
  <c r="BQ189" i="40"/>
  <c r="BP189" i="40"/>
  <c r="BO189" i="40"/>
  <c r="BN189" i="40"/>
  <c r="BM189" i="40"/>
  <c r="BL189" i="40"/>
  <c r="BK189" i="40"/>
  <c r="BJ189" i="40"/>
  <c r="BI189" i="40"/>
  <c r="BH189" i="40"/>
  <c r="BV188" i="40"/>
  <c r="BU188" i="40"/>
  <c r="BT188" i="40"/>
  <c r="BS188" i="40"/>
  <c r="BR188" i="40"/>
  <c r="BQ188" i="40"/>
  <c r="BP188" i="40"/>
  <c r="BO188" i="40"/>
  <c r="BN188" i="40"/>
  <c r="BM188" i="40"/>
  <c r="BL188" i="40"/>
  <c r="BK188" i="40"/>
  <c r="BJ188" i="40"/>
  <c r="BI188" i="40"/>
  <c r="BH188" i="40"/>
  <c r="BV187" i="40"/>
  <c r="BU187" i="40"/>
  <c r="BT187" i="40"/>
  <c r="BS187" i="40"/>
  <c r="BR187" i="40"/>
  <c r="BQ187" i="40"/>
  <c r="BP187" i="40"/>
  <c r="BO187" i="40"/>
  <c r="BN187" i="40"/>
  <c r="BM187" i="40"/>
  <c r="BL187" i="40"/>
  <c r="BK187" i="40"/>
  <c r="BJ187" i="40"/>
  <c r="BI187" i="40"/>
  <c r="BH187" i="40"/>
  <c r="BV186" i="40"/>
  <c r="BU186" i="40"/>
  <c r="BT186" i="40"/>
  <c r="BS186" i="40"/>
  <c r="BR186" i="40"/>
  <c r="BQ186" i="40"/>
  <c r="BP186" i="40"/>
  <c r="BO186" i="40"/>
  <c r="BN186" i="40"/>
  <c r="BM186" i="40"/>
  <c r="BL186" i="40"/>
  <c r="BK186" i="40"/>
  <c r="BJ186" i="40"/>
  <c r="BI186" i="40"/>
  <c r="BH186" i="40"/>
  <c r="BV185" i="40"/>
  <c r="BU185" i="40"/>
  <c r="BT185" i="40"/>
  <c r="BS185" i="40"/>
  <c r="BR185" i="40"/>
  <c r="BQ185" i="40"/>
  <c r="BP185" i="40"/>
  <c r="BO185" i="40"/>
  <c r="BN185" i="40"/>
  <c r="BM185" i="40"/>
  <c r="BL185" i="40"/>
  <c r="BK185" i="40"/>
  <c r="BJ185" i="40"/>
  <c r="BI185" i="40"/>
  <c r="BH185" i="40"/>
  <c r="BV184" i="40"/>
  <c r="BU184" i="40"/>
  <c r="BT184" i="40"/>
  <c r="BS184" i="40"/>
  <c r="BR184" i="40"/>
  <c r="BQ184" i="40"/>
  <c r="BP184" i="40"/>
  <c r="BO184" i="40"/>
  <c r="BN184" i="40"/>
  <c r="BM184" i="40"/>
  <c r="BL184" i="40"/>
  <c r="BK184" i="40"/>
  <c r="BJ184" i="40"/>
  <c r="BI184" i="40"/>
  <c r="BH184" i="40"/>
  <c r="BV183" i="40"/>
  <c r="BU183" i="40"/>
  <c r="BT183" i="40"/>
  <c r="BS183" i="40"/>
  <c r="BR183" i="40"/>
  <c r="BQ183" i="40"/>
  <c r="BP183" i="40"/>
  <c r="BO183" i="40"/>
  <c r="BN183" i="40"/>
  <c r="BM183" i="40"/>
  <c r="BL183" i="40"/>
  <c r="BK183" i="40"/>
  <c r="BJ183" i="40"/>
  <c r="BI183" i="40"/>
  <c r="BH183" i="40"/>
  <c r="BV182" i="40"/>
  <c r="BU182" i="40"/>
  <c r="BT182" i="40"/>
  <c r="BS182" i="40"/>
  <c r="BR182" i="40"/>
  <c r="BQ182" i="40"/>
  <c r="BP182" i="40"/>
  <c r="BO182" i="40"/>
  <c r="BN182" i="40"/>
  <c r="BM182" i="40"/>
  <c r="BL182" i="40"/>
  <c r="BK182" i="40"/>
  <c r="BJ182" i="40"/>
  <c r="BI182" i="40"/>
  <c r="BH182" i="40"/>
  <c r="BV181" i="40"/>
  <c r="BU181" i="40"/>
  <c r="BT181" i="40"/>
  <c r="BS181" i="40"/>
  <c r="BR181" i="40"/>
  <c r="BQ181" i="40"/>
  <c r="BP181" i="40"/>
  <c r="BO181" i="40"/>
  <c r="BN181" i="40"/>
  <c r="BM181" i="40"/>
  <c r="BL181" i="40"/>
  <c r="BK181" i="40"/>
  <c r="BJ181" i="40"/>
  <c r="BI181" i="40"/>
  <c r="BH181" i="40"/>
  <c r="BV180" i="40"/>
  <c r="BU180" i="40"/>
  <c r="BT180" i="40"/>
  <c r="BS180" i="40"/>
  <c r="BR180" i="40"/>
  <c r="BQ180" i="40"/>
  <c r="BP180" i="40"/>
  <c r="BO180" i="40"/>
  <c r="BN180" i="40"/>
  <c r="BM180" i="40"/>
  <c r="BL180" i="40"/>
  <c r="BK180" i="40"/>
  <c r="BJ180" i="40"/>
  <c r="BI180" i="40"/>
  <c r="BH180" i="40"/>
  <c r="BC192" i="40"/>
  <c r="BB192" i="40"/>
  <c r="BA192" i="40"/>
  <c r="AZ192" i="40"/>
  <c r="AY192" i="40"/>
  <c r="AX192" i="40"/>
  <c r="AW192" i="40"/>
  <c r="AV192" i="40"/>
  <c r="AU192" i="40"/>
  <c r="AT192" i="40"/>
  <c r="AS192" i="40"/>
  <c r="AR192" i="40"/>
  <c r="AQ192" i="40"/>
  <c r="AP192" i="40"/>
  <c r="AO192" i="40"/>
  <c r="BC191" i="40"/>
  <c r="BB191" i="40"/>
  <c r="BA191" i="40"/>
  <c r="AZ191" i="40"/>
  <c r="AY191" i="40"/>
  <c r="AX191" i="40"/>
  <c r="AW191" i="40"/>
  <c r="AV191" i="40"/>
  <c r="AU191" i="40"/>
  <c r="AT191" i="40"/>
  <c r="AS191" i="40"/>
  <c r="AR191" i="40"/>
  <c r="AQ191" i="40"/>
  <c r="AP191" i="40"/>
  <c r="AO191" i="40"/>
  <c r="BC190" i="40"/>
  <c r="BB190" i="40"/>
  <c r="BA190" i="40"/>
  <c r="AZ190" i="40"/>
  <c r="AY190" i="40"/>
  <c r="AX190" i="40"/>
  <c r="AW190" i="40"/>
  <c r="AV190" i="40"/>
  <c r="AU190" i="40"/>
  <c r="AT190" i="40"/>
  <c r="AS190" i="40"/>
  <c r="AR190" i="40"/>
  <c r="AQ190" i="40"/>
  <c r="AP190" i="40"/>
  <c r="AO190" i="40"/>
  <c r="BC189" i="40"/>
  <c r="BB189" i="40"/>
  <c r="BA189" i="40"/>
  <c r="AZ189" i="40"/>
  <c r="AY189" i="40"/>
  <c r="AX189" i="40"/>
  <c r="AW189" i="40"/>
  <c r="AV189" i="40"/>
  <c r="AU189" i="40"/>
  <c r="AT189" i="40"/>
  <c r="AS189" i="40"/>
  <c r="AR189" i="40"/>
  <c r="AQ189" i="40"/>
  <c r="AP189" i="40"/>
  <c r="AO189" i="40"/>
  <c r="BC188" i="40"/>
  <c r="BB188" i="40"/>
  <c r="BA188" i="40"/>
  <c r="AZ188" i="40"/>
  <c r="AY188" i="40"/>
  <c r="AX188" i="40"/>
  <c r="AW188" i="40"/>
  <c r="AV188" i="40"/>
  <c r="AU188" i="40"/>
  <c r="AT188" i="40"/>
  <c r="AS188" i="40"/>
  <c r="AR188" i="40"/>
  <c r="AQ188" i="40"/>
  <c r="AP188" i="40"/>
  <c r="AO188" i="40"/>
  <c r="BC187" i="40"/>
  <c r="BB187" i="40"/>
  <c r="BA187" i="40"/>
  <c r="AZ187" i="40"/>
  <c r="AY187" i="40"/>
  <c r="AX187" i="40"/>
  <c r="AW187" i="40"/>
  <c r="AV187" i="40"/>
  <c r="AU187" i="40"/>
  <c r="AT187" i="40"/>
  <c r="AS187" i="40"/>
  <c r="AR187" i="40"/>
  <c r="AQ187" i="40"/>
  <c r="AP187" i="40"/>
  <c r="AO187" i="40"/>
  <c r="BC186" i="40"/>
  <c r="BB186" i="40"/>
  <c r="BA186" i="40"/>
  <c r="AZ186" i="40"/>
  <c r="AY186" i="40"/>
  <c r="AX186" i="40"/>
  <c r="AW186" i="40"/>
  <c r="AV186" i="40"/>
  <c r="AU186" i="40"/>
  <c r="AT186" i="40"/>
  <c r="AS186" i="40"/>
  <c r="AR186" i="40"/>
  <c r="AQ186" i="40"/>
  <c r="AP186" i="40"/>
  <c r="AO186" i="40"/>
  <c r="BC185" i="40"/>
  <c r="BB185" i="40"/>
  <c r="BA185" i="40"/>
  <c r="AZ185" i="40"/>
  <c r="AY185" i="40"/>
  <c r="AX185" i="40"/>
  <c r="AW185" i="40"/>
  <c r="AV185" i="40"/>
  <c r="AU185" i="40"/>
  <c r="AT185" i="40"/>
  <c r="AS185" i="40"/>
  <c r="AR185" i="40"/>
  <c r="AQ185" i="40"/>
  <c r="AP185" i="40"/>
  <c r="AO185" i="40"/>
  <c r="BC184" i="40"/>
  <c r="BB184" i="40"/>
  <c r="BA184" i="40"/>
  <c r="AZ184" i="40"/>
  <c r="AY184" i="40"/>
  <c r="AX184" i="40"/>
  <c r="AW184" i="40"/>
  <c r="AV184" i="40"/>
  <c r="AU184" i="40"/>
  <c r="AT184" i="40"/>
  <c r="AS184" i="40"/>
  <c r="AR184" i="40"/>
  <c r="AQ184" i="40"/>
  <c r="AP184" i="40"/>
  <c r="AO184" i="40"/>
  <c r="BC183" i="40"/>
  <c r="BB183" i="40"/>
  <c r="BA183" i="40"/>
  <c r="AZ183" i="40"/>
  <c r="AY183" i="40"/>
  <c r="AX183" i="40"/>
  <c r="AW183" i="40"/>
  <c r="AV183" i="40"/>
  <c r="AU183" i="40"/>
  <c r="AT183" i="40"/>
  <c r="AS183" i="40"/>
  <c r="AR183" i="40"/>
  <c r="AQ183" i="40"/>
  <c r="AP183" i="40"/>
  <c r="AO183" i="40"/>
  <c r="BC182" i="40"/>
  <c r="BB182" i="40"/>
  <c r="BA182" i="40"/>
  <c r="AZ182" i="40"/>
  <c r="AY182" i="40"/>
  <c r="AX182" i="40"/>
  <c r="AW182" i="40"/>
  <c r="AV182" i="40"/>
  <c r="AU182" i="40"/>
  <c r="AT182" i="40"/>
  <c r="AS182" i="40"/>
  <c r="AR182" i="40"/>
  <c r="AQ182" i="40"/>
  <c r="AP182" i="40"/>
  <c r="AO182" i="40"/>
  <c r="BC181" i="40"/>
  <c r="BB181" i="40"/>
  <c r="BA181" i="40"/>
  <c r="AZ181" i="40"/>
  <c r="AY181" i="40"/>
  <c r="AX181" i="40"/>
  <c r="AW181" i="40"/>
  <c r="AV181" i="40"/>
  <c r="AU181" i="40"/>
  <c r="AT181" i="40"/>
  <c r="AS181" i="40"/>
  <c r="AR181" i="40"/>
  <c r="AQ181" i="40"/>
  <c r="AP181" i="40"/>
  <c r="AO181" i="40"/>
  <c r="BC180" i="40"/>
  <c r="BB180" i="40"/>
  <c r="BA180" i="40"/>
  <c r="AZ180" i="40"/>
  <c r="AY180" i="40"/>
  <c r="AX180" i="40"/>
  <c r="AW180" i="40"/>
  <c r="AV180" i="40"/>
  <c r="AU180" i="40"/>
  <c r="AT180" i="40"/>
  <c r="AS180" i="40"/>
  <c r="AR180" i="40"/>
  <c r="AQ180" i="40"/>
  <c r="AP180" i="40"/>
  <c r="AO180" i="40"/>
  <c r="AJ192" i="40"/>
  <c r="AI192" i="40"/>
  <c r="AH192" i="40"/>
  <c r="AG192" i="40"/>
  <c r="AF192" i="40"/>
  <c r="AE192" i="40"/>
  <c r="AD192" i="40"/>
  <c r="AC192" i="40"/>
  <c r="AB192" i="40"/>
  <c r="AA192" i="40"/>
  <c r="Z192" i="40"/>
  <c r="Y192" i="40"/>
  <c r="X192" i="40"/>
  <c r="W192" i="40"/>
  <c r="V192" i="40"/>
  <c r="AJ191" i="40"/>
  <c r="AI191" i="40"/>
  <c r="AH191" i="40"/>
  <c r="AG191" i="40"/>
  <c r="AF191" i="40"/>
  <c r="AE191" i="40"/>
  <c r="AD191" i="40"/>
  <c r="AC191" i="40"/>
  <c r="AB191" i="40"/>
  <c r="AA191" i="40"/>
  <c r="Z191" i="40"/>
  <c r="Y191" i="40"/>
  <c r="X191" i="40"/>
  <c r="W191" i="40"/>
  <c r="V191" i="40"/>
  <c r="AJ190" i="40"/>
  <c r="AI190" i="40"/>
  <c r="AH190" i="40"/>
  <c r="AG190" i="40"/>
  <c r="AF190" i="40"/>
  <c r="AE190" i="40"/>
  <c r="AD190" i="40"/>
  <c r="AC190" i="40"/>
  <c r="AB190" i="40"/>
  <c r="AA190" i="40"/>
  <c r="Z190" i="40"/>
  <c r="Y190" i="40"/>
  <c r="X190" i="40"/>
  <c r="W190" i="40"/>
  <c r="V190" i="40"/>
  <c r="AJ189" i="40"/>
  <c r="AI189" i="40"/>
  <c r="AH189" i="40"/>
  <c r="AG189" i="40"/>
  <c r="AF189" i="40"/>
  <c r="AE189" i="40"/>
  <c r="AD189" i="40"/>
  <c r="AC189" i="40"/>
  <c r="AB189" i="40"/>
  <c r="AA189" i="40"/>
  <c r="Z189" i="40"/>
  <c r="Y189" i="40"/>
  <c r="X189" i="40"/>
  <c r="W189" i="40"/>
  <c r="V189" i="40"/>
  <c r="AJ188" i="40"/>
  <c r="AI188" i="40"/>
  <c r="AH188" i="40"/>
  <c r="AG188" i="40"/>
  <c r="AF188" i="40"/>
  <c r="AE188" i="40"/>
  <c r="AD188" i="40"/>
  <c r="AC188" i="40"/>
  <c r="AB188" i="40"/>
  <c r="AA188" i="40"/>
  <c r="Z188" i="40"/>
  <c r="Y188" i="40"/>
  <c r="X188" i="40"/>
  <c r="W188" i="40"/>
  <c r="V188" i="40"/>
  <c r="AJ187" i="40"/>
  <c r="AI187" i="40"/>
  <c r="AH187" i="40"/>
  <c r="AG187" i="40"/>
  <c r="AF187" i="40"/>
  <c r="AE187" i="40"/>
  <c r="AD187" i="40"/>
  <c r="AC187" i="40"/>
  <c r="AB187" i="40"/>
  <c r="AA187" i="40"/>
  <c r="Z187" i="40"/>
  <c r="Y187" i="40"/>
  <c r="X187" i="40"/>
  <c r="W187" i="40"/>
  <c r="V187" i="40"/>
  <c r="AJ186" i="40"/>
  <c r="AI186" i="40"/>
  <c r="AH186" i="40"/>
  <c r="AG186" i="40"/>
  <c r="AF186" i="40"/>
  <c r="AE186" i="40"/>
  <c r="AD186" i="40"/>
  <c r="AC186" i="40"/>
  <c r="AB186" i="40"/>
  <c r="AA186" i="40"/>
  <c r="Z186" i="40"/>
  <c r="Y186" i="40"/>
  <c r="X186" i="40"/>
  <c r="W186" i="40"/>
  <c r="V186" i="40"/>
  <c r="AJ185" i="40"/>
  <c r="AI185" i="40"/>
  <c r="AH185" i="40"/>
  <c r="AG185" i="40"/>
  <c r="AF185" i="40"/>
  <c r="AE185" i="40"/>
  <c r="AD185" i="40"/>
  <c r="AC185" i="40"/>
  <c r="AB185" i="40"/>
  <c r="AA185" i="40"/>
  <c r="Z185" i="40"/>
  <c r="Y185" i="40"/>
  <c r="X185" i="40"/>
  <c r="W185" i="40"/>
  <c r="V185" i="40"/>
  <c r="AJ184" i="40"/>
  <c r="AI184" i="40"/>
  <c r="AH184" i="40"/>
  <c r="AG184" i="40"/>
  <c r="AF184" i="40"/>
  <c r="AE184" i="40"/>
  <c r="AD184" i="40"/>
  <c r="AC184" i="40"/>
  <c r="AB184" i="40"/>
  <c r="AA184" i="40"/>
  <c r="Z184" i="40"/>
  <c r="Y184" i="40"/>
  <c r="X184" i="40"/>
  <c r="W184" i="40"/>
  <c r="V184" i="40"/>
  <c r="AJ183" i="40"/>
  <c r="AI183" i="40"/>
  <c r="AH183" i="40"/>
  <c r="AG183" i="40"/>
  <c r="AF183" i="40"/>
  <c r="AE183" i="40"/>
  <c r="AD183" i="40"/>
  <c r="AC183" i="40"/>
  <c r="AB183" i="40"/>
  <c r="AA183" i="40"/>
  <c r="Z183" i="40"/>
  <c r="Y183" i="40"/>
  <c r="X183" i="40"/>
  <c r="W183" i="40"/>
  <c r="V183" i="40"/>
  <c r="AJ182" i="40"/>
  <c r="AI182" i="40"/>
  <c r="AH182" i="40"/>
  <c r="AG182" i="40"/>
  <c r="AF182" i="40"/>
  <c r="AE182" i="40"/>
  <c r="AD182" i="40"/>
  <c r="AC182" i="40"/>
  <c r="AB182" i="40"/>
  <c r="AA182" i="40"/>
  <c r="Z182" i="40"/>
  <c r="Y182" i="40"/>
  <c r="X182" i="40"/>
  <c r="W182" i="40"/>
  <c r="V182" i="40"/>
  <c r="AJ181" i="40"/>
  <c r="AI181" i="40"/>
  <c r="AH181" i="40"/>
  <c r="AG181" i="40"/>
  <c r="AF181" i="40"/>
  <c r="AE181" i="40"/>
  <c r="AD181" i="40"/>
  <c r="AC181" i="40"/>
  <c r="AB181" i="40"/>
  <c r="AA181" i="40"/>
  <c r="Z181" i="40"/>
  <c r="Y181" i="40"/>
  <c r="X181" i="40"/>
  <c r="W181" i="40"/>
  <c r="V181" i="40"/>
  <c r="AJ180" i="40"/>
  <c r="AI180" i="40"/>
  <c r="AH180" i="40"/>
  <c r="AG180" i="40"/>
  <c r="AF180" i="40"/>
  <c r="AE180" i="40"/>
  <c r="AD180" i="40"/>
  <c r="AC180" i="40"/>
  <c r="AB180" i="40"/>
  <c r="AA180" i="40"/>
  <c r="Z180" i="40"/>
  <c r="Y180" i="40"/>
  <c r="X180" i="40"/>
  <c r="W180" i="40"/>
  <c r="V180" i="40"/>
  <c r="Q192" i="40"/>
  <c r="P192" i="40"/>
  <c r="O192" i="40"/>
  <c r="N192" i="40"/>
  <c r="M192" i="40"/>
  <c r="L192" i="40"/>
  <c r="K192" i="40"/>
  <c r="J192" i="40"/>
  <c r="I192" i="40"/>
  <c r="H192" i="40"/>
  <c r="G192" i="40"/>
  <c r="F192" i="40"/>
  <c r="E192" i="40"/>
  <c r="D192" i="40"/>
  <c r="C192" i="40"/>
  <c r="Q191" i="40"/>
  <c r="P191" i="40"/>
  <c r="O191" i="40"/>
  <c r="N191" i="40"/>
  <c r="M191" i="40"/>
  <c r="L191" i="40"/>
  <c r="K191" i="40"/>
  <c r="J191" i="40"/>
  <c r="I191" i="40"/>
  <c r="H191" i="40"/>
  <c r="G191" i="40"/>
  <c r="F191" i="40"/>
  <c r="E191" i="40"/>
  <c r="D191" i="40"/>
  <c r="C191" i="40"/>
  <c r="Q190" i="40"/>
  <c r="P190" i="40"/>
  <c r="O190" i="40"/>
  <c r="N190" i="40"/>
  <c r="M190" i="40"/>
  <c r="L190" i="40"/>
  <c r="K190" i="40"/>
  <c r="J190" i="40"/>
  <c r="I190" i="40"/>
  <c r="H190" i="40"/>
  <c r="G190" i="40"/>
  <c r="F190" i="40"/>
  <c r="E190" i="40"/>
  <c r="D190" i="40"/>
  <c r="C190" i="40"/>
  <c r="Q189" i="40"/>
  <c r="P189" i="40"/>
  <c r="O189" i="40"/>
  <c r="N189" i="40"/>
  <c r="M189" i="40"/>
  <c r="L189" i="40"/>
  <c r="K189" i="40"/>
  <c r="J189" i="40"/>
  <c r="I189" i="40"/>
  <c r="H189" i="40"/>
  <c r="G189" i="40"/>
  <c r="F189" i="40"/>
  <c r="E189" i="40"/>
  <c r="D189" i="40"/>
  <c r="C189" i="40"/>
  <c r="Q188" i="40"/>
  <c r="P188" i="40"/>
  <c r="O188" i="40"/>
  <c r="N188" i="40"/>
  <c r="M188" i="40"/>
  <c r="L188" i="40"/>
  <c r="K188" i="40"/>
  <c r="J188" i="40"/>
  <c r="I188" i="40"/>
  <c r="H188" i="40"/>
  <c r="G188" i="40"/>
  <c r="F188" i="40"/>
  <c r="E188" i="40"/>
  <c r="D188" i="40"/>
  <c r="C188" i="40"/>
  <c r="Q187" i="40"/>
  <c r="P187" i="40"/>
  <c r="O187" i="40"/>
  <c r="N187" i="40"/>
  <c r="M187" i="40"/>
  <c r="L187" i="40"/>
  <c r="K187" i="40"/>
  <c r="J187" i="40"/>
  <c r="I187" i="40"/>
  <c r="H187" i="40"/>
  <c r="G187" i="40"/>
  <c r="F187" i="40"/>
  <c r="E187" i="40"/>
  <c r="D187" i="40"/>
  <c r="C187" i="40"/>
  <c r="Q186" i="40"/>
  <c r="P186" i="40"/>
  <c r="O186" i="40"/>
  <c r="N186" i="40"/>
  <c r="M186" i="40"/>
  <c r="L186" i="40"/>
  <c r="K186" i="40"/>
  <c r="J186" i="40"/>
  <c r="I186" i="40"/>
  <c r="H186" i="40"/>
  <c r="G186" i="40"/>
  <c r="F186" i="40"/>
  <c r="E186" i="40"/>
  <c r="D186" i="40"/>
  <c r="C186" i="40"/>
  <c r="Q185" i="40"/>
  <c r="P185" i="40"/>
  <c r="O185" i="40"/>
  <c r="N185" i="40"/>
  <c r="M185" i="40"/>
  <c r="L185" i="40"/>
  <c r="K185" i="40"/>
  <c r="J185" i="40"/>
  <c r="I185" i="40"/>
  <c r="H185" i="40"/>
  <c r="G185" i="40"/>
  <c r="F185" i="40"/>
  <c r="E185" i="40"/>
  <c r="D185" i="40"/>
  <c r="C185" i="40"/>
  <c r="Q184" i="40"/>
  <c r="P184" i="40"/>
  <c r="O184" i="40"/>
  <c r="N184" i="40"/>
  <c r="M184" i="40"/>
  <c r="L184" i="40"/>
  <c r="K184" i="40"/>
  <c r="J184" i="40"/>
  <c r="I184" i="40"/>
  <c r="H184" i="40"/>
  <c r="G184" i="40"/>
  <c r="F184" i="40"/>
  <c r="E184" i="40"/>
  <c r="D184" i="40"/>
  <c r="C184" i="40"/>
  <c r="Q183" i="40"/>
  <c r="P183" i="40"/>
  <c r="O183" i="40"/>
  <c r="N183" i="40"/>
  <c r="M183" i="40"/>
  <c r="L183" i="40"/>
  <c r="K183" i="40"/>
  <c r="J183" i="40"/>
  <c r="I183" i="40"/>
  <c r="H183" i="40"/>
  <c r="G183" i="40"/>
  <c r="F183" i="40"/>
  <c r="E183" i="40"/>
  <c r="D183" i="40"/>
  <c r="C183" i="40"/>
  <c r="Q182" i="40"/>
  <c r="P182" i="40"/>
  <c r="O182" i="40"/>
  <c r="N182" i="40"/>
  <c r="M182" i="40"/>
  <c r="L182" i="40"/>
  <c r="K182" i="40"/>
  <c r="J182" i="40"/>
  <c r="I182" i="40"/>
  <c r="H182" i="40"/>
  <c r="G182" i="40"/>
  <c r="F182" i="40"/>
  <c r="E182" i="40"/>
  <c r="D182" i="40"/>
  <c r="C182" i="40"/>
  <c r="Q181" i="40"/>
  <c r="P181" i="40"/>
  <c r="O181" i="40"/>
  <c r="N181" i="40"/>
  <c r="M181" i="40"/>
  <c r="L181" i="40"/>
  <c r="K181" i="40"/>
  <c r="J181" i="40"/>
  <c r="I181" i="40"/>
  <c r="H181" i="40"/>
  <c r="G181" i="40"/>
  <c r="F181" i="40"/>
  <c r="E181" i="40"/>
  <c r="D181" i="40"/>
  <c r="C181" i="40"/>
  <c r="Q180" i="40"/>
  <c r="P180" i="40"/>
  <c r="O180" i="40"/>
  <c r="N180" i="40"/>
  <c r="M180" i="40"/>
  <c r="L180" i="40"/>
  <c r="K180" i="40"/>
  <c r="J180" i="40"/>
  <c r="I180" i="40"/>
  <c r="H180" i="40"/>
  <c r="G180" i="40"/>
  <c r="F180" i="40"/>
  <c r="E180" i="40"/>
  <c r="D180" i="40"/>
  <c r="C180" i="40"/>
  <c r="BV176" i="40"/>
  <c r="BU176" i="40"/>
  <c r="BT176" i="40"/>
  <c r="BS176" i="40"/>
  <c r="BR176" i="40"/>
  <c r="BQ176" i="40"/>
  <c r="BP176" i="40"/>
  <c r="BO176" i="40"/>
  <c r="BN176" i="40"/>
  <c r="BM176" i="40"/>
  <c r="BL176" i="40"/>
  <c r="BK176" i="40"/>
  <c r="BJ176" i="40"/>
  <c r="BI176" i="40"/>
  <c r="BH176" i="40"/>
  <c r="BV175" i="40"/>
  <c r="BU175" i="40"/>
  <c r="BT175" i="40"/>
  <c r="BS175" i="40"/>
  <c r="BR175" i="40"/>
  <c r="BQ175" i="40"/>
  <c r="BP175" i="40"/>
  <c r="BO175" i="40"/>
  <c r="BN175" i="40"/>
  <c r="BM175" i="40"/>
  <c r="BL175" i="40"/>
  <c r="BK175" i="40"/>
  <c r="BJ175" i="40"/>
  <c r="BI175" i="40"/>
  <c r="BH175" i="40"/>
  <c r="BV174" i="40"/>
  <c r="BU174" i="40"/>
  <c r="BT174" i="40"/>
  <c r="BS174" i="40"/>
  <c r="BR174" i="40"/>
  <c r="BQ174" i="40"/>
  <c r="BP174" i="40"/>
  <c r="BO174" i="40"/>
  <c r="BN174" i="40"/>
  <c r="BM174" i="40"/>
  <c r="BL174" i="40"/>
  <c r="BK174" i="40"/>
  <c r="BJ174" i="40"/>
  <c r="BI174" i="40"/>
  <c r="BH174" i="40"/>
  <c r="BV173" i="40"/>
  <c r="BU173" i="40"/>
  <c r="BT173" i="40"/>
  <c r="BS173" i="40"/>
  <c r="BR173" i="40"/>
  <c r="BQ173" i="40"/>
  <c r="BP173" i="40"/>
  <c r="BO173" i="40"/>
  <c r="BN173" i="40"/>
  <c r="BM173" i="40"/>
  <c r="BL173" i="40"/>
  <c r="BK173" i="40"/>
  <c r="BJ173" i="40"/>
  <c r="BI173" i="40"/>
  <c r="BH173" i="40"/>
  <c r="BV172" i="40"/>
  <c r="BU172" i="40"/>
  <c r="BT172" i="40"/>
  <c r="BS172" i="40"/>
  <c r="BR172" i="40"/>
  <c r="BQ172" i="40"/>
  <c r="BP172" i="40"/>
  <c r="BO172" i="40"/>
  <c r="BN172" i="40"/>
  <c r="BM172" i="40"/>
  <c r="BL172" i="40"/>
  <c r="BK172" i="40"/>
  <c r="BJ172" i="40"/>
  <c r="BI172" i="40"/>
  <c r="BH172" i="40"/>
  <c r="BV171" i="40"/>
  <c r="BU171" i="40"/>
  <c r="BT171" i="40"/>
  <c r="BS171" i="40"/>
  <c r="BR171" i="40"/>
  <c r="BQ171" i="40"/>
  <c r="BP171" i="40"/>
  <c r="BO171" i="40"/>
  <c r="BN171" i="40"/>
  <c r="BM171" i="40"/>
  <c r="BL171" i="40"/>
  <c r="BK171" i="40"/>
  <c r="BJ171" i="40"/>
  <c r="BI171" i="40"/>
  <c r="BH171" i="40"/>
  <c r="BV170" i="40"/>
  <c r="BU170" i="40"/>
  <c r="BT170" i="40"/>
  <c r="BS170" i="40"/>
  <c r="BR170" i="40"/>
  <c r="BQ170" i="40"/>
  <c r="BP170" i="40"/>
  <c r="BO170" i="40"/>
  <c r="BN170" i="40"/>
  <c r="BM170" i="40"/>
  <c r="BL170" i="40"/>
  <c r="BK170" i="40"/>
  <c r="BJ170" i="40"/>
  <c r="BI170" i="40"/>
  <c r="BH170" i="40"/>
  <c r="BV169" i="40"/>
  <c r="BU169" i="40"/>
  <c r="BT169" i="40"/>
  <c r="BS169" i="40"/>
  <c r="BR169" i="40"/>
  <c r="BQ169" i="40"/>
  <c r="BP169" i="40"/>
  <c r="BO169" i="40"/>
  <c r="BN169" i="40"/>
  <c r="BM169" i="40"/>
  <c r="BL169" i="40"/>
  <c r="BK169" i="40"/>
  <c r="BJ169" i="40"/>
  <c r="BI169" i="40"/>
  <c r="BH169" i="40"/>
  <c r="BV168" i="40"/>
  <c r="BU168" i="40"/>
  <c r="BT168" i="40"/>
  <c r="BS168" i="40"/>
  <c r="BR168" i="40"/>
  <c r="BQ168" i="40"/>
  <c r="BP168" i="40"/>
  <c r="BO168" i="40"/>
  <c r="BN168" i="40"/>
  <c r="BM168" i="40"/>
  <c r="BL168" i="40"/>
  <c r="BK168" i="40"/>
  <c r="BJ168" i="40"/>
  <c r="BI168" i="40"/>
  <c r="BH168" i="40"/>
  <c r="BV167" i="40"/>
  <c r="BU167" i="40"/>
  <c r="BT167" i="40"/>
  <c r="BS167" i="40"/>
  <c r="BR167" i="40"/>
  <c r="BQ167" i="40"/>
  <c r="BP167" i="40"/>
  <c r="BO167" i="40"/>
  <c r="BN167" i="40"/>
  <c r="BM167" i="40"/>
  <c r="BL167" i="40"/>
  <c r="BK167" i="40"/>
  <c r="BJ167" i="40"/>
  <c r="BI167" i="40"/>
  <c r="BH167" i="40"/>
  <c r="BV166" i="40"/>
  <c r="BU166" i="40"/>
  <c r="BT166" i="40"/>
  <c r="BS166" i="40"/>
  <c r="BR166" i="40"/>
  <c r="BQ166" i="40"/>
  <c r="BP166" i="40"/>
  <c r="BO166" i="40"/>
  <c r="BN166" i="40"/>
  <c r="BM166" i="40"/>
  <c r="BL166" i="40"/>
  <c r="BK166" i="40"/>
  <c r="BJ166" i="40"/>
  <c r="BI166" i="40"/>
  <c r="BH166" i="40"/>
  <c r="BV165" i="40"/>
  <c r="BU165" i="40"/>
  <c r="BT165" i="40"/>
  <c r="BS165" i="40"/>
  <c r="BR165" i="40"/>
  <c r="BQ165" i="40"/>
  <c r="BP165" i="40"/>
  <c r="BO165" i="40"/>
  <c r="BN165" i="40"/>
  <c r="BM165" i="40"/>
  <c r="BL165" i="40"/>
  <c r="BK165" i="40"/>
  <c r="BJ165" i="40"/>
  <c r="BI165" i="40"/>
  <c r="BH165" i="40"/>
  <c r="BV164" i="40"/>
  <c r="BU164" i="40"/>
  <c r="BT164" i="40"/>
  <c r="BS164" i="40"/>
  <c r="BR164" i="40"/>
  <c r="BQ164" i="40"/>
  <c r="BP164" i="40"/>
  <c r="BO164" i="40"/>
  <c r="BN164" i="40"/>
  <c r="BM164" i="40"/>
  <c r="BL164" i="40"/>
  <c r="BK164" i="40"/>
  <c r="BJ164" i="40"/>
  <c r="BI164" i="40"/>
  <c r="BH164" i="40"/>
  <c r="BC176" i="40"/>
  <c r="BB176" i="40"/>
  <c r="BA176" i="40"/>
  <c r="AZ176" i="40"/>
  <c r="AY176" i="40"/>
  <c r="AX176" i="40"/>
  <c r="AW176" i="40"/>
  <c r="AV176" i="40"/>
  <c r="AU176" i="40"/>
  <c r="AT176" i="40"/>
  <c r="AS176" i="40"/>
  <c r="AR176" i="40"/>
  <c r="AQ176" i="40"/>
  <c r="AP176" i="40"/>
  <c r="AO176" i="40"/>
  <c r="BC175" i="40"/>
  <c r="BB175" i="40"/>
  <c r="BA175" i="40"/>
  <c r="AZ175" i="40"/>
  <c r="AY175" i="40"/>
  <c r="AX175" i="40"/>
  <c r="AW175" i="40"/>
  <c r="AV175" i="40"/>
  <c r="AU175" i="40"/>
  <c r="AT175" i="40"/>
  <c r="AS175" i="40"/>
  <c r="AR175" i="40"/>
  <c r="AQ175" i="40"/>
  <c r="AP175" i="40"/>
  <c r="AO175" i="40"/>
  <c r="BC174" i="40"/>
  <c r="BB174" i="40"/>
  <c r="BA174" i="40"/>
  <c r="AZ174" i="40"/>
  <c r="AY174" i="40"/>
  <c r="AX174" i="40"/>
  <c r="AW174" i="40"/>
  <c r="AV174" i="40"/>
  <c r="AU174" i="40"/>
  <c r="AT174" i="40"/>
  <c r="AS174" i="40"/>
  <c r="AR174" i="40"/>
  <c r="AQ174" i="40"/>
  <c r="AP174" i="40"/>
  <c r="AO174" i="40"/>
  <c r="BC173" i="40"/>
  <c r="BB173" i="40"/>
  <c r="BA173" i="40"/>
  <c r="AZ173" i="40"/>
  <c r="AY173" i="40"/>
  <c r="AX173" i="40"/>
  <c r="AW173" i="40"/>
  <c r="AV173" i="40"/>
  <c r="AU173" i="40"/>
  <c r="AT173" i="40"/>
  <c r="AS173" i="40"/>
  <c r="AR173" i="40"/>
  <c r="AQ173" i="40"/>
  <c r="AP173" i="40"/>
  <c r="AO173" i="40"/>
  <c r="BC172" i="40"/>
  <c r="BB172" i="40"/>
  <c r="BA172" i="40"/>
  <c r="AZ172" i="40"/>
  <c r="AY172" i="40"/>
  <c r="AX172" i="40"/>
  <c r="AW172" i="40"/>
  <c r="AV172" i="40"/>
  <c r="AU172" i="40"/>
  <c r="AT172" i="40"/>
  <c r="AS172" i="40"/>
  <c r="AR172" i="40"/>
  <c r="AQ172" i="40"/>
  <c r="AP172" i="40"/>
  <c r="AO172" i="40"/>
  <c r="BC171" i="40"/>
  <c r="BB171" i="40"/>
  <c r="BA171" i="40"/>
  <c r="AZ171" i="40"/>
  <c r="AY171" i="40"/>
  <c r="AX171" i="40"/>
  <c r="AW171" i="40"/>
  <c r="AV171" i="40"/>
  <c r="AU171" i="40"/>
  <c r="AT171" i="40"/>
  <c r="AS171" i="40"/>
  <c r="AR171" i="40"/>
  <c r="AQ171" i="40"/>
  <c r="AP171" i="40"/>
  <c r="AO171" i="40"/>
  <c r="BC170" i="40"/>
  <c r="BB170" i="40"/>
  <c r="BA170" i="40"/>
  <c r="AZ170" i="40"/>
  <c r="AY170" i="40"/>
  <c r="AX170" i="40"/>
  <c r="AW170" i="40"/>
  <c r="AV170" i="40"/>
  <c r="AU170" i="40"/>
  <c r="AT170" i="40"/>
  <c r="AS170" i="40"/>
  <c r="AR170" i="40"/>
  <c r="AQ170" i="40"/>
  <c r="AP170" i="40"/>
  <c r="AO170" i="40"/>
  <c r="BC169" i="40"/>
  <c r="BB169" i="40"/>
  <c r="BA169" i="40"/>
  <c r="AZ169" i="40"/>
  <c r="AY169" i="40"/>
  <c r="AX169" i="40"/>
  <c r="AW169" i="40"/>
  <c r="AV169" i="40"/>
  <c r="AU169" i="40"/>
  <c r="AT169" i="40"/>
  <c r="AS169" i="40"/>
  <c r="AR169" i="40"/>
  <c r="AQ169" i="40"/>
  <c r="AP169" i="40"/>
  <c r="AO169" i="40"/>
  <c r="BC168" i="40"/>
  <c r="BB168" i="40"/>
  <c r="BA168" i="40"/>
  <c r="AZ168" i="40"/>
  <c r="AY168" i="40"/>
  <c r="AX168" i="40"/>
  <c r="AW168" i="40"/>
  <c r="AV168" i="40"/>
  <c r="AU168" i="40"/>
  <c r="AT168" i="40"/>
  <c r="AS168" i="40"/>
  <c r="AR168" i="40"/>
  <c r="AQ168" i="40"/>
  <c r="AP168" i="40"/>
  <c r="AO168" i="40"/>
  <c r="BC167" i="40"/>
  <c r="BB167" i="40"/>
  <c r="BA167" i="40"/>
  <c r="AZ167" i="40"/>
  <c r="AY167" i="40"/>
  <c r="AX167" i="40"/>
  <c r="AW167" i="40"/>
  <c r="AV167" i="40"/>
  <c r="AU167" i="40"/>
  <c r="AT167" i="40"/>
  <c r="AS167" i="40"/>
  <c r="AR167" i="40"/>
  <c r="AQ167" i="40"/>
  <c r="AP167" i="40"/>
  <c r="AO167" i="40"/>
  <c r="BC166" i="40"/>
  <c r="BB166" i="40"/>
  <c r="BA166" i="40"/>
  <c r="AZ166" i="40"/>
  <c r="AY166" i="40"/>
  <c r="AX166" i="40"/>
  <c r="AW166" i="40"/>
  <c r="AV166" i="40"/>
  <c r="AU166" i="40"/>
  <c r="AT166" i="40"/>
  <c r="AS166" i="40"/>
  <c r="AR166" i="40"/>
  <c r="AQ166" i="40"/>
  <c r="AP166" i="40"/>
  <c r="AO166" i="40"/>
  <c r="BC165" i="40"/>
  <c r="BB165" i="40"/>
  <c r="BA165" i="40"/>
  <c r="AZ165" i="40"/>
  <c r="AY165" i="40"/>
  <c r="AX165" i="40"/>
  <c r="AW165" i="40"/>
  <c r="AV165" i="40"/>
  <c r="AU165" i="40"/>
  <c r="AT165" i="40"/>
  <c r="AS165" i="40"/>
  <c r="AR165" i="40"/>
  <c r="AQ165" i="40"/>
  <c r="AP165" i="40"/>
  <c r="AO165" i="40"/>
  <c r="BC164" i="40"/>
  <c r="BB164" i="40"/>
  <c r="BA164" i="40"/>
  <c r="AZ164" i="40"/>
  <c r="AY164" i="40"/>
  <c r="AX164" i="40"/>
  <c r="AW164" i="40"/>
  <c r="AV164" i="40"/>
  <c r="AU164" i="40"/>
  <c r="AT164" i="40"/>
  <c r="AS164" i="40"/>
  <c r="AR164" i="40"/>
  <c r="AQ164" i="40"/>
  <c r="AP164" i="40"/>
  <c r="AO164" i="40"/>
  <c r="AJ176" i="40"/>
  <c r="AI176" i="40"/>
  <c r="AH176" i="40"/>
  <c r="AG176" i="40"/>
  <c r="AF176" i="40"/>
  <c r="AE176" i="40"/>
  <c r="AD176" i="40"/>
  <c r="AC176" i="40"/>
  <c r="AB176" i="40"/>
  <c r="AA176" i="40"/>
  <c r="Z176" i="40"/>
  <c r="Y176" i="40"/>
  <c r="X176" i="40"/>
  <c r="W176" i="40"/>
  <c r="V176" i="40"/>
  <c r="AJ175" i="40"/>
  <c r="AI175" i="40"/>
  <c r="AH175" i="40"/>
  <c r="AG175" i="40"/>
  <c r="AF175" i="40"/>
  <c r="AE175" i="40"/>
  <c r="AD175" i="40"/>
  <c r="AC175" i="40"/>
  <c r="AB175" i="40"/>
  <c r="AA175" i="40"/>
  <c r="Z175" i="40"/>
  <c r="Y175" i="40"/>
  <c r="X175" i="40"/>
  <c r="W175" i="40"/>
  <c r="V175" i="40"/>
  <c r="AJ174" i="40"/>
  <c r="AI174" i="40"/>
  <c r="AH174" i="40"/>
  <c r="AG174" i="40"/>
  <c r="AF174" i="40"/>
  <c r="AE174" i="40"/>
  <c r="AD174" i="40"/>
  <c r="AC174" i="40"/>
  <c r="AB174" i="40"/>
  <c r="AA174" i="40"/>
  <c r="Z174" i="40"/>
  <c r="Y174" i="40"/>
  <c r="X174" i="40"/>
  <c r="W174" i="40"/>
  <c r="V174" i="40"/>
  <c r="AJ173" i="40"/>
  <c r="AI173" i="40"/>
  <c r="AH173" i="40"/>
  <c r="AG173" i="40"/>
  <c r="AF173" i="40"/>
  <c r="AE173" i="40"/>
  <c r="AD173" i="40"/>
  <c r="AC173" i="40"/>
  <c r="AB173" i="40"/>
  <c r="AA173" i="40"/>
  <c r="Z173" i="40"/>
  <c r="Y173" i="40"/>
  <c r="X173" i="40"/>
  <c r="W173" i="40"/>
  <c r="V173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AJ171" i="40"/>
  <c r="AI171" i="40"/>
  <c r="AH171" i="40"/>
  <c r="AG171" i="40"/>
  <c r="AF171" i="40"/>
  <c r="AE171" i="40"/>
  <c r="AD171" i="40"/>
  <c r="AC171" i="40"/>
  <c r="AB171" i="40"/>
  <c r="AA171" i="40"/>
  <c r="Z171" i="40"/>
  <c r="Y171" i="40"/>
  <c r="X171" i="40"/>
  <c r="W171" i="40"/>
  <c r="V171" i="40"/>
  <c r="AJ170" i="40"/>
  <c r="AI170" i="40"/>
  <c r="AH170" i="40"/>
  <c r="AG170" i="40"/>
  <c r="AF170" i="40"/>
  <c r="AE170" i="40"/>
  <c r="AD170" i="40"/>
  <c r="AC170" i="40"/>
  <c r="AB170" i="40"/>
  <c r="AA170" i="40"/>
  <c r="Z170" i="40"/>
  <c r="Y170" i="40"/>
  <c r="X170" i="40"/>
  <c r="W170" i="40"/>
  <c r="V170" i="40"/>
  <c r="AJ169" i="40"/>
  <c r="AI169" i="40"/>
  <c r="AH169" i="40"/>
  <c r="AG169" i="40"/>
  <c r="AF169" i="40"/>
  <c r="AE169" i="40"/>
  <c r="AD169" i="40"/>
  <c r="AC169" i="40"/>
  <c r="AB169" i="40"/>
  <c r="AA169" i="40"/>
  <c r="Z169" i="40"/>
  <c r="Y169" i="40"/>
  <c r="X169" i="40"/>
  <c r="W169" i="40"/>
  <c r="V169" i="40"/>
  <c r="AJ168" i="40"/>
  <c r="AI168" i="40"/>
  <c r="AH168" i="40"/>
  <c r="AG168" i="40"/>
  <c r="AF168" i="40"/>
  <c r="AE168" i="40"/>
  <c r="AD168" i="40"/>
  <c r="AC168" i="40"/>
  <c r="AB168" i="40"/>
  <c r="AA168" i="40"/>
  <c r="Z168" i="40"/>
  <c r="Y168" i="40"/>
  <c r="X168" i="40"/>
  <c r="W168" i="40"/>
  <c r="V168" i="40"/>
  <c r="AJ167" i="40"/>
  <c r="AI167" i="40"/>
  <c r="AH167" i="40"/>
  <c r="AG167" i="40"/>
  <c r="AF167" i="40"/>
  <c r="AE167" i="40"/>
  <c r="AD167" i="40"/>
  <c r="AC167" i="40"/>
  <c r="AB167" i="40"/>
  <c r="AA167" i="40"/>
  <c r="Z167" i="40"/>
  <c r="Y167" i="40"/>
  <c r="X167" i="40"/>
  <c r="W167" i="40"/>
  <c r="V167" i="40"/>
  <c r="AJ166" i="40"/>
  <c r="AI166" i="40"/>
  <c r="AH166" i="40"/>
  <c r="AG166" i="40"/>
  <c r="AF166" i="40"/>
  <c r="AE166" i="40"/>
  <c r="AD166" i="40"/>
  <c r="AC166" i="40"/>
  <c r="AB166" i="40"/>
  <c r="AA166" i="40"/>
  <c r="Z166" i="40"/>
  <c r="Y166" i="40"/>
  <c r="X166" i="40"/>
  <c r="W166" i="40"/>
  <c r="V166" i="40"/>
  <c r="AJ165" i="40"/>
  <c r="AI165" i="40"/>
  <c r="AH165" i="40"/>
  <c r="AG165" i="40"/>
  <c r="AF165" i="40"/>
  <c r="AE165" i="40"/>
  <c r="AD165" i="40"/>
  <c r="AC165" i="40"/>
  <c r="AB165" i="40"/>
  <c r="AA165" i="40"/>
  <c r="Z165" i="40"/>
  <c r="Y165" i="40"/>
  <c r="X165" i="40"/>
  <c r="W165" i="40"/>
  <c r="V165" i="40"/>
  <c r="AJ164" i="40"/>
  <c r="AI164" i="40"/>
  <c r="AH164" i="40"/>
  <c r="AG164" i="40"/>
  <c r="AF164" i="40"/>
  <c r="AE164" i="40"/>
  <c r="AD164" i="40"/>
  <c r="AC164" i="40"/>
  <c r="AB164" i="40"/>
  <c r="AA164" i="40"/>
  <c r="Z164" i="40"/>
  <c r="Y164" i="40"/>
  <c r="X164" i="40"/>
  <c r="W164" i="40"/>
  <c r="V164" i="40"/>
  <c r="Q176" i="40"/>
  <c r="P176" i="40"/>
  <c r="O176" i="40"/>
  <c r="N176" i="40"/>
  <c r="M176" i="40"/>
  <c r="L176" i="40"/>
  <c r="K176" i="40"/>
  <c r="J176" i="40"/>
  <c r="I176" i="40"/>
  <c r="H176" i="40"/>
  <c r="G176" i="40"/>
  <c r="F176" i="40"/>
  <c r="E176" i="40"/>
  <c r="D176" i="40"/>
  <c r="C176" i="40"/>
  <c r="Q175" i="40"/>
  <c r="P175" i="40"/>
  <c r="O175" i="40"/>
  <c r="N175" i="40"/>
  <c r="M175" i="40"/>
  <c r="L175" i="40"/>
  <c r="K175" i="40"/>
  <c r="J175" i="40"/>
  <c r="I175" i="40"/>
  <c r="H175" i="40"/>
  <c r="G175" i="40"/>
  <c r="F175" i="40"/>
  <c r="E175" i="40"/>
  <c r="D175" i="40"/>
  <c r="C175" i="40"/>
  <c r="Q174" i="40"/>
  <c r="P174" i="40"/>
  <c r="O174" i="40"/>
  <c r="N174" i="40"/>
  <c r="M174" i="40"/>
  <c r="L174" i="40"/>
  <c r="K174" i="40"/>
  <c r="J174" i="40"/>
  <c r="I174" i="40"/>
  <c r="H174" i="40"/>
  <c r="G174" i="40"/>
  <c r="F174" i="40"/>
  <c r="E174" i="40"/>
  <c r="D174" i="40"/>
  <c r="C174" i="40"/>
  <c r="Q173" i="40"/>
  <c r="P173" i="40"/>
  <c r="O173" i="40"/>
  <c r="N173" i="40"/>
  <c r="M173" i="40"/>
  <c r="L173" i="40"/>
  <c r="K173" i="40"/>
  <c r="J173" i="40"/>
  <c r="I173" i="40"/>
  <c r="H173" i="40"/>
  <c r="G173" i="40"/>
  <c r="F173" i="40"/>
  <c r="E173" i="40"/>
  <c r="D173" i="40"/>
  <c r="C173" i="40"/>
  <c r="Q172" i="40"/>
  <c r="P172" i="40"/>
  <c r="O172" i="40"/>
  <c r="N172" i="40"/>
  <c r="M172" i="40"/>
  <c r="L172" i="40"/>
  <c r="K172" i="40"/>
  <c r="J172" i="40"/>
  <c r="I172" i="40"/>
  <c r="H172" i="40"/>
  <c r="G172" i="40"/>
  <c r="F172" i="40"/>
  <c r="E172" i="40"/>
  <c r="D172" i="40"/>
  <c r="C172" i="40"/>
  <c r="Q171" i="40"/>
  <c r="P171" i="40"/>
  <c r="O171" i="40"/>
  <c r="N171" i="40"/>
  <c r="M171" i="40"/>
  <c r="L171" i="40"/>
  <c r="K171" i="40"/>
  <c r="J171" i="40"/>
  <c r="I171" i="40"/>
  <c r="H171" i="40"/>
  <c r="G171" i="40"/>
  <c r="F171" i="40"/>
  <c r="E171" i="40"/>
  <c r="D171" i="40"/>
  <c r="C171" i="40"/>
  <c r="Q170" i="40"/>
  <c r="P170" i="40"/>
  <c r="O170" i="40"/>
  <c r="N170" i="40"/>
  <c r="M170" i="40"/>
  <c r="L170" i="40"/>
  <c r="K170" i="40"/>
  <c r="J170" i="40"/>
  <c r="I170" i="40"/>
  <c r="H170" i="40"/>
  <c r="G170" i="40"/>
  <c r="F170" i="40"/>
  <c r="E170" i="40"/>
  <c r="D170" i="40"/>
  <c r="C170" i="40"/>
  <c r="Q169" i="40"/>
  <c r="P169" i="40"/>
  <c r="O169" i="40"/>
  <c r="N169" i="40"/>
  <c r="M169" i="40"/>
  <c r="L169" i="40"/>
  <c r="K169" i="40"/>
  <c r="J169" i="40"/>
  <c r="I169" i="40"/>
  <c r="H169" i="40"/>
  <c r="G169" i="40"/>
  <c r="F169" i="40"/>
  <c r="E169" i="40"/>
  <c r="D169" i="40"/>
  <c r="C169" i="40"/>
  <c r="Q168" i="40"/>
  <c r="P168" i="40"/>
  <c r="O168" i="40"/>
  <c r="N168" i="40"/>
  <c r="M168" i="40"/>
  <c r="L168" i="40"/>
  <c r="K168" i="40"/>
  <c r="J168" i="40"/>
  <c r="I168" i="40"/>
  <c r="H168" i="40"/>
  <c r="G168" i="40"/>
  <c r="F168" i="40"/>
  <c r="E168" i="40"/>
  <c r="D168" i="40"/>
  <c r="C168" i="40"/>
  <c r="Q167" i="40"/>
  <c r="P167" i="40"/>
  <c r="O167" i="40"/>
  <c r="N167" i="40"/>
  <c r="M167" i="40"/>
  <c r="L167" i="40"/>
  <c r="K167" i="40"/>
  <c r="J167" i="40"/>
  <c r="I167" i="40"/>
  <c r="H167" i="40"/>
  <c r="G167" i="40"/>
  <c r="F167" i="40"/>
  <c r="E167" i="40"/>
  <c r="D167" i="40"/>
  <c r="C167" i="40"/>
  <c r="Q166" i="40"/>
  <c r="P166" i="40"/>
  <c r="O166" i="40"/>
  <c r="N166" i="40"/>
  <c r="M166" i="40"/>
  <c r="L166" i="40"/>
  <c r="K166" i="40"/>
  <c r="J166" i="40"/>
  <c r="I166" i="40"/>
  <c r="H166" i="40"/>
  <c r="G166" i="40"/>
  <c r="F166" i="40"/>
  <c r="E166" i="40"/>
  <c r="D166" i="40"/>
  <c r="C166" i="40"/>
  <c r="Q165" i="40"/>
  <c r="P165" i="40"/>
  <c r="O165" i="40"/>
  <c r="N165" i="40"/>
  <c r="M165" i="40"/>
  <c r="L165" i="40"/>
  <c r="K165" i="40"/>
  <c r="J165" i="40"/>
  <c r="I165" i="40"/>
  <c r="H165" i="40"/>
  <c r="G165" i="40"/>
  <c r="F165" i="40"/>
  <c r="E165" i="40"/>
  <c r="D165" i="40"/>
  <c r="C165" i="40"/>
  <c r="Q164" i="40"/>
  <c r="P164" i="40"/>
  <c r="O164" i="40"/>
  <c r="N164" i="40"/>
  <c r="M164" i="40"/>
  <c r="L164" i="40"/>
  <c r="K164" i="40"/>
  <c r="J164" i="40"/>
  <c r="I164" i="40"/>
  <c r="H164" i="40"/>
  <c r="G164" i="40"/>
  <c r="F164" i="40"/>
  <c r="E164" i="40"/>
  <c r="D164" i="40"/>
  <c r="C164" i="40"/>
  <c r="S183" i="39" l="1"/>
  <c r="S169" i="39"/>
  <c r="S155" i="39"/>
  <c r="Q168" i="39"/>
  <c r="P168" i="39"/>
  <c r="O168" i="39"/>
  <c r="N168" i="39"/>
  <c r="M168" i="39"/>
  <c r="L168" i="39"/>
  <c r="K168" i="39"/>
  <c r="J168" i="39"/>
  <c r="I168" i="39"/>
  <c r="H168" i="39"/>
  <c r="G168" i="39"/>
  <c r="F168" i="39"/>
  <c r="E168" i="39"/>
  <c r="D168" i="39"/>
  <c r="C168" i="39"/>
  <c r="Q167" i="39"/>
  <c r="P167" i="39"/>
  <c r="O167" i="39"/>
  <c r="N167" i="39"/>
  <c r="M167" i="39"/>
  <c r="L167" i="39"/>
  <c r="K167" i="39"/>
  <c r="J167" i="39"/>
  <c r="I167" i="39"/>
  <c r="H167" i="39"/>
  <c r="G167" i="39"/>
  <c r="F167" i="39"/>
  <c r="E167" i="39"/>
  <c r="D167" i="39"/>
  <c r="C167" i="39"/>
  <c r="Q166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Q165" i="39"/>
  <c r="P165" i="39"/>
  <c r="O165" i="39"/>
  <c r="N165" i="39"/>
  <c r="M165" i="39"/>
  <c r="L165" i="39"/>
  <c r="K165" i="39"/>
  <c r="J165" i="39"/>
  <c r="I165" i="39"/>
  <c r="H165" i="39"/>
  <c r="G165" i="39"/>
  <c r="F165" i="39"/>
  <c r="E165" i="39"/>
  <c r="D165" i="39"/>
  <c r="C165" i="39"/>
  <c r="Q164" i="39"/>
  <c r="P164" i="39"/>
  <c r="O164" i="39"/>
  <c r="N164" i="39"/>
  <c r="M164" i="39"/>
  <c r="L164" i="39"/>
  <c r="K164" i="39"/>
  <c r="J164" i="39"/>
  <c r="I164" i="39"/>
  <c r="H164" i="39"/>
  <c r="G164" i="39"/>
  <c r="F164" i="39"/>
  <c r="E164" i="39"/>
  <c r="D164" i="39"/>
  <c r="C164" i="39"/>
  <c r="Q163" i="39"/>
  <c r="P163" i="39"/>
  <c r="O163" i="39"/>
  <c r="N163" i="39"/>
  <c r="M163" i="39"/>
  <c r="L163" i="39"/>
  <c r="K163" i="39"/>
  <c r="J163" i="39"/>
  <c r="I163" i="39"/>
  <c r="H163" i="39"/>
  <c r="G163" i="39"/>
  <c r="F163" i="39"/>
  <c r="E163" i="39"/>
  <c r="D163" i="39"/>
  <c r="C163" i="39"/>
  <c r="Q162" i="39"/>
  <c r="P162" i="39"/>
  <c r="O162" i="39"/>
  <c r="N162" i="39"/>
  <c r="M162" i="39"/>
  <c r="L162" i="39"/>
  <c r="K162" i="39"/>
  <c r="J162" i="39"/>
  <c r="I162" i="39"/>
  <c r="H162" i="39"/>
  <c r="G162" i="39"/>
  <c r="F162" i="39"/>
  <c r="E162" i="39"/>
  <c r="D162" i="39"/>
  <c r="C162" i="39"/>
  <c r="Q161" i="39"/>
  <c r="P161" i="39"/>
  <c r="O161" i="39"/>
  <c r="N161" i="39"/>
  <c r="M161" i="39"/>
  <c r="L161" i="39"/>
  <c r="K161" i="39"/>
  <c r="J161" i="39"/>
  <c r="I161" i="39"/>
  <c r="H161" i="39"/>
  <c r="G161" i="39"/>
  <c r="F161" i="39"/>
  <c r="E161" i="39"/>
  <c r="D161" i="39"/>
  <c r="C161" i="39"/>
  <c r="Q160" i="39"/>
  <c r="P160" i="39"/>
  <c r="O160" i="39"/>
  <c r="N160" i="39"/>
  <c r="M160" i="39"/>
  <c r="L160" i="39"/>
  <c r="K160" i="39"/>
  <c r="J160" i="39"/>
  <c r="I160" i="39"/>
  <c r="H160" i="39"/>
  <c r="G160" i="39"/>
  <c r="F160" i="39"/>
  <c r="E160" i="39"/>
  <c r="D160" i="39"/>
  <c r="C160" i="39"/>
  <c r="Q159" i="39"/>
  <c r="P159" i="39"/>
  <c r="O159" i="39"/>
  <c r="N159" i="39"/>
  <c r="M159" i="39"/>
  <c r="L159" i="39"/>
  <c r="K159" i="39"/>
  <c r="J159" i="39"/>
  <c r="I159" i="39"/>
  <c r="H159" i="39"/>
  <c r="G159" i="39"/>
  <c r="F159" i="39"/>
  <c r="E159" i="39"/>
  <c r="D159" i="39"/>
  <c r="C159" i="39"/>
  <c r="Q158" i="39"/>
  <c r="P158" i="39"/>
  <c r="O158" i="39"/>
  <c r="N158" i="39"/>
  <c r="M158" i="39"/>
  <c r="L158" i="39"/>
  <c r="K158" i="39"/>
  <c r="J158" i="39"/>
  <c r="I158" i="39"/>
  <c r="H158" i="39"/>
  <c r="G158" i="39"/>
  <c r="F158" i="39"/>
  <c r="E158" i="39"/>
  <c r="D158" i="39"/>
  <c r="C158" i="39"/>
  <c r="Q154" i="39"/>
  <c r="P154" i="39"/>
  <c r="O154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Q153" i="39"/>
  <c r="P153" i="39"/>
  <c r="O153" i="39"/>
  <c r="N153" i="39"/>
  <c r="M153" i="39"/>
  <c r="L153" i="39"/>
  <c r="K153" i="39"/>
  <c r="J153" i="39"/>
  <c r="I153" i="39"/>
  <c r="H153" i="39"/>
  <c r="G153" i="39"/>
  <c r="F153" i="39"/>
  <c r="E153" i="39"/>
  <c r="D153" i="39"/>
  <c r="C153" i="39"/>
  <c r="Q152" i="39"/>
  <c r="P152" i="39"/>
  <c r="O152" i="39"/>
  <c r="N152" i="39"/>
  <c r="M152" i="39"/>
  <c r="L152" i="39"/>
  <c r="K152" i="39"/>
  <c r="J152" i="39"/>
  <c r="I152" i="39"/>
  <c r="H152" i="39"/>
  <c r="G152" i="39"/>
  <c r="F152" i="39"/>
  <c r="E152" i="39"/>
  <c r="D152" i="39"/>
  <c r="C152" i="39"/>
  <c r="Q151" i="39"/>
  <c r="P151" i="39"/>
  <c r="O151" i="39"/>
  <c r="N151" i="39"/>
  <c r="M151" i="39"/>
  <c r="L151" i="39"/>
  <c r="K151" i="39"/>
  <c r="J151" i="39"/>
  <c r="I151" i="39"/>
  <c r="H151" i="39"/>
  <c r="G151" i="39"/>
  <c r="F151" i="39"/>
  <c r="E151" i="39"/>
  <c r="D151" i="39"/>
  <c r="C151" i="39"/>
  <c r="Q150" i="39"/>
  <c r="P150" i="39"/>
  <c r="O150" i="39"/>
  <c r="N150" i="39"/>
  <c r="M150" i="39"/>
  <c r="L150" i="39"/>
  <c r="K150" i="39"/>
  <c r="J150" i="39"/>
  <c r="I150" i="39"/>
  <c r="H150" i="39"/>
  <c r="G150" i="39"/>
  <c r="F150" i="39"/>
  <c r="E150" i="39"/>
  <c r="D150" i="39"/>
  <c r="C150" i="39"/>
  <c r="Q149" i="39"/>
  <c r="P149" i="39"/>
  <c r="O149" i="39"/>
  <c r="N149" i="39"/>
  <c r="M149" i="39"/>
  <c r="L149" i="39"/>
  <c r="K149" i="39"/>
  <c r="J149" i="39"/>
  <c r="I149" i="39"/>
  <c r="H149" i="39"/>
  <c r="G149" i="39"/>
  <c r="F149" i="39"/>
  <c r="E149" i="39"/>
  <c r="D149" i="39"/>
  <c r="C149" i="39"/>
  <c r="Q148" i="39"/>
  <c r="P148" i="39"/>
  <c r="O148" i="39"/>
  <c r="N148" i="39"/>
  <c r="M148" i="39"/>
  <c r="L148" i="39"/>
  <c r="K148" i="39"/>
  <c r="J148" i="39"/>
  <c r="I148" i="39"/>
  <c r="H148" i="39"/>
  <c r="G148" i="39"/>
  <c r="F148" i="39"/>
  <c r="E148" i="39"/>
  <c r="D148" i="39"/>
  <c r="C148" i="39"/>
  <c r="Q147" i="39"/>
  <c r="P147" i="39"/>
  <c r="O147" i="39"/>
  <c r="N147" i="39"/>
  <c r="M147" i="39"/>
  <c r="L147" i="39"/>
  <c r="K147" i="39"/>
  <c r="J147" i="39"/>
  <c r="I147" i="39"/>
  <c r="H147" i="39"/>
  <c r="G147" i="39"/>
  <c r="F147" i="39"/>
  <c r="E147" i="39"/>
  <c r="D147" i="39"/>
  <c r="C147" i="39"/>
  <c r="Q146" i="39"/>
  <c r="P146" i="39"/>
  <c r="O146" i="39"/>
  <c r="N146" i="39"/>
  <c r="M146" i="39"/>
  <c r="L146" i="39"/>
  <c r="K146" i="39"/>
  <c r="J146" i="39"/>
  <c r="I146" i="39"/>
  <c r="H146" i="39"/>
  <c r="G146" i="39"/>
  <c r="F146" i="39"/>
  <c r="E146" i="39"/>
  <c r="D146" i="39"/>
  <c r="C146" i="39"/>
  <c r="Q145" i="39"/>
  <c r="P145" i="39"/>
  <c r="O145" i="39"/>
  <c r="N145" i="39"/>
  <c r="M145" i="39"/>
  <c r="L145" i="39"/>
  <c r="K145" i="39"/>
  <c r="J145" i="39"/>
  <c r="I145" i="39"/>
  <c r="H145" i="39"/>
  <c r="G145" i="39"/>
  <c r="F145" i="39"/>
  <c r="E145" i="39"/>
  <c r="D145" i="39"/>
  <c r="C145" i="39"/>
  <c r="Q144" i="39"/>
  <c r="P144" i="39"/>
  <c r="O144" i="39"/>
  <c r="N144" i="39"/>
  <c r="M144" i="39"/>
  <c r="L144" i="39"/>
  <c r="K144" i="39"/>
  <c r="J144" i="39"/>
  <c r="I144" i="39"/>
  <c r="H144" i="39"/>
  <c r="G144" i="39"/>
  <c r="F144" i="39"/>
  <c r="E144" i="39"/>
  <c r="D144" i="39"/>
  <c r="R170" i="39" l="1"/>
  <c r="C172" i="39"/>
  <c r="R156" i="39"/>
  <c r="R16" i="39"/>
  <c r="R30" i="39"/>
  <c r="R44" i="39"/>
  <c r="R58" i="39"/>
  <c r="R72" i="39"/>
  <c r="R86" i="39"/>
  <c r="R100" i="39"/>
  <c r="R114" i="39"/>
  <c r="R128" i="39"/>
  <c r="R142" i="39"/>
  <c r="AJ65" i="40" l="1"/>
  <c r="AI65" i="40"/>
  <c r="AH65" i="40"/>
  <c r="AG65" i="40"/>
  <c r="AF65" i="40"/>
  <c r="AE65" i="40"/>
  <c r="AD65" i="40"/>
  <c r="AC65" i="40"/>
  <c r="AB65" i="40"/>
  <c r="AA65" i="40"/>
  <c r="Z65" i="40"/>
  <c r="Y65" i="40"/>
  <c r="X65" i="40"/>
  <c r="W65" i="40"/>
  <c r="V65" i="40"/>
  <c r="Q127" i="39"/>
  <c r="P127" i="39"/>
  <c r="O127" i="39"/>
  <c r="N127" i="39"/>
  <c r="M127" i="39"/>
  <c r="L127" i="39"/>
  <c r="K127" i="39"/>
  <c r="J127" i="39"/>
  <c r="I127" i="39"/>
  <c r="H127" i="39"/>
  <c r="G127" i="39"/>
  <c r="F127" i="39"/>
  <c r="E127" i="39"/>
  <c r="D127" i="39"/>
  <c r="C127" i="39"/>
  <c r="R126" i="39"/>
  <c r="R125" i="39"/>
  <c r="R124" i="39"/>
  <c r="R123" i="39"/>
  <c r="R122" i="39"/>
  <c r="R121" i="39"/>
  <c r="R120" i="39"/>
  <c r="R119" i="39"/>
  <c r="R118" i="39"/>
  <c r="R117" i="39"/>
  <c r="R116" i="39"/>
  <c r="AK65" i="40" l="1"/>
  <c r="R127" i="39"/>
  <c r="C8" i="42" s="1"/>
  <c r="C71" i="39" l="1"/>
  <c r="D71" i="39"/>
  <c r="E71" i="39"/>
  <c r="F71" i="39"/>
  <c r="G71" i="39"/>
  <c r="H71" i="39"/>
  <c r="I71" i="39"/>
  <c r="J71" i="39"/>
  <c r="K71" i="39"/>
  <c r="L71" i="39"/>
  <c r="M71" i="39"/>
  <c r="N71" i="39"/>
  <c r="D8" i="42" l="1"/>
  <c r="Q141" i="39" l="1"/>
  <c r="P141" i="39"/>
  <c r="R140" i="39"/>
  <c r="R139" i="39"/>
  <c r="R138" i="39"/>
  <c r="R137" i="39"/>
  <c r="R136" i="39"/>
  <c r="R135" i="39"/>
  <c r="R134" i="39"/>
  <c r="R133" i="39"/>
  <c r="R132" i="39"/>
  <c r="R131" i="39"/>
  <c r="R130" i="39"/>
  <c r="Q113" i="39"/>
  <c r="P113" i="39"/>
  <c r="R112" i="39"/>
  <c r="R111" i="39"/>
  <c r="R110" i="39"/>
  <c r="R109" i="39"/>
  <c r="R108" i="39"/>
  <c r="R107" i="39"/>
  <c r="R106" i="39"/>
  <c r="R105" i="39"/>
  <c r="R104" i="39"/>
  <c r="R103" i="39"/>
  <c r="R102" i="39"/>
  <c r="Q99" i="39"/>
  <c r="P99" i="39"/>
  <c r="R98" i="39"/>
  <c r="R97" i="39"/>
  <c r="R96" i="39"/>
  <c r="R95" i="39"/>
  <c r="R94" i="39"/>
  <c r="R93" i="39"/>
  <c r="R92" i="39"/>
  <c r="R91" i="39"/>
  <c r="R90" i="39"/>
  <c r="R89" i="39"/>
  <c r="R88" i="39"/>
  <c r="Q85" i="39"/>
  <c r="P85" i="39"/>
  <c r="R84" i="39"/>
  <c r="R83" i="39"/>
  <c r="R82" i="39"/>
  <c r="R81" i="39"/>
  <c r="R80" i="39"/>
  <c r="R79" i="39"/>
  <c r="R78" i="39"/>
  <c r="R77" i="39"/>
  <c r="R76" i="39"/>
  <c r="R75" i="39"/>
  <c r="R74" i="39"/>
  <c r="Q71" i="39"/>
  <c r="P71" i="39"/>
  <c r="R70" i="39"/>
  <c r="R69" i="39"/>
  <c r="R68" i="39"/>
  <c r="R67" i="39"/>
  <c r="R66" i="39"/>
  <c r="R65" i="39"/>
  <c r="R64" i="39"/>
  <c r="R63" i="39"/>
  <c r="R62" i="39"/>
  <c r="R61" i="39"/>
  <c r="R60" i="39"/>
  <c r="Q57" i="39"/>
  <c r="P57" i="39"/>
  <c r="R56" i="39"/>
  <c r="R55" i="39"/>
  <c r="R54" i="39"/>
  <c r="R53" i="39"/>
  <c r="R52" i="39"/>
  <c r="R51" i="39"/>
  <c r="R50" i="39"/>
  <c r="R49" i="39"/>
  <c r="R48" i="39"/>
  <c r="R47" i="39"/>
  <c r="R46" i="39"/>
  <c r="Q43" i="39"/>
  <c r="P43" i="39"/>
  <c r="R42" i="39"/>
  <c r="R41" i="39"/>
  <c r="R40" i="39"/>
  <c r="R39" i="39"/>
  <c r="R38" i="39"/>
  <c r="R37" i="39"/>
  <c r="R36" i="39"/>
  <c r="R35" i="39"/>
  <c r="R34" i="39"/>
  <c r="R33" i="39"/>
  <c r="R32" i="39"/>
  <c r="Q29" i="39"/>
  <c r="P29" i="39"/>
  <c r="R28" i="39"/>
  <c r="R27" i="39"/>
  <c r="R26" i="39"/>
  <c r="R25" i="39"/>
  <c r="R24" i="39"/>
  <c r="R23" i="39"/>
  <c r="R22" i="39"/>
  <c r="R21" i="39"/>
  <c r="R20" i="39"/>
  <c r="R19" i="39"/>
  <c r="R18" i="39"/>
  <c r="Q15" i="39"/>
  <c r="P15" i="39"/>
  <c r="R14" i="39"/>
  <c r="R13" i="39"/>
  <c r="R12" i="39"/>
  <c r="R11" i="39"/>
  <c r="R10" i="39"/>
  <c r="R9" i="39"/>
  <c r="R8" i="39"/>
  <c r="R7" i="39"/>
  <c r="R6" i="39"/>
  <c r="R5" i="39"/>
  <c r="R4" i="39"/>
  <c r="Q180" i="39" l="1"/>
  <c r="Q176" i="39"/>
  <c r="Q172" i="39"/>
  <c r="P180" i="39"/>
  <c r="P176" i="39"/>
  <c r="P172" i="39"/>
  <c r="Q179" i="39"/>
  <c r="Q175" i="39"/>
  <c r="P179" i="39"/>
  <c r="P175" i="39"/>
  <c r="Q182" i="39"/>
  <c r="Q178" i="39"/>
  <c r="Q174" i="39"/>
  <c r="P182" i="39"/>
  <c r="P178" i="39"/>
  <c r="P174" i="39"/>
  <c r="Q181" i="39"/>
  <c r="Q177" i="39"/>
  <c r="Q173" i="39"/>
  <c r="P181" i="39"/>
  <c r="P177" i="39"/>
  <c r="P173" i="39"/>
  <c r="Q169" i="39"/>
  <c r="Q155" i="39"/>
  <c r="P155" i="39"/>
  <c r="P169" i="39"/>
  <c r="Q183" i="39" l="1"/>
  <c r="P183" i="39"/>
  <c r="D12" i="42"/>
  <c r="B19" i="42" l="1"/>
  <c r="Q160" i="41"/>
  <c r="P160" i="41"/>
  <c r="O160" i="41"/>
  <c r="N160" i="41"/>
  <c r="M160" i="41"/>
  <c r="L160" i="41"/>
  <c r="K160" i="41"/>
  <c r="J160" i="41"/>
  <c r="I160" i="41"/>
  <c r="H160" i="41"/>
  <c r="G160" i="41"/>
  <c r="F160" i="41"/>
  <c r="E160" i="41"/>
  <c r="D160" i="41"/>
  <c r="C160" i="41"/>
  <c r="Q159" i="41"/>
  <c r="P159" i="41"/>
  <c r="O159" i="41"/>
  <c r="N159" i="41"/>
  <c r="M159" i="41"/>
  <c r="L159" i="41"/>
  <c r="K159" i="41"/>
  <c r="J159" i="41"/>
  <c r="I159" i="41"/>
  <c r="H159" i="41"/>
  <c r="G159" i="41"/>
  <c r="F159" i="41"/>
  <c r="E159" i="41"/>
  <c r="D159" i="41"/>
  <c r="C159" i="41"/>
  <c r="Q158" i="41"/>
  <c r="P158" i="41"/>
  <c r="O158" i="41"/>
  <c r="N158" i="41"/>
  <c r="M158" i="41"/>
  <c r="L158" i="41"/>
  <c r="K158" i="41"/>
  <c r="J158" i="41"/>
  <c r="I158" i="41"/>
  <c r="H158" i="41"/>
  <c r="G158" i="41"/>
  <c r="F158" i="41"/>
  <c r="E158" i="41"/>
  <c r="D158" i="41"/>
  <c r="C158" i="41"/>
  <c r="Q157" i="41"/>
  <c r="P157" i="41"/>
  <c r="O157" i="41"/>
  <c r="N157" i="41"/>
  <c r="M157" i="41"/>
  <c r="L157" i="41"/>
  <c r="K157" i="41"/>
  <c r="J157" i="41"/>
  <c r="I157" i="41"/>
  <c r="H157" i="41"/>
  <c r="G157" i="41"/>
  <c r="F157" i="41"/>
  <c r="E157" i="41"/>
  <c r="D157" i="41"/>
  <c r="C157" i="41"/>
  <c r="Q156" i="41"/>
  <c r="P156" i="41"/>
  <c r="O156" i="41"/>
  <c r="N156" i="41"/>
  <c r="M156" i="41"/>
  <c r="L156" i="41"/>
  <c r="K156" i="41"/>
  <c r="J156" i="41"/>
  <c r="I156" i="41"/>
  <c r="H156" i="41"/>
  <c r="G156" i="41"/>
  <c r="F156" i="41"/>
  <c r="E156" i="41"/>
  <c r="D156" i="41"/>
  <c r="C156" i="41"/>
  <c r="Q155" i="41"/>
  <c r="P155" i="41"/>
  <c r="O155" i="41"/>
  <c r="N155" i="41"/>
  <c r="M155" i="41"/>
  <c r="L155" i="41"/>
  <c r="K155" i="41"/>
  <c r="J155" i="41"/>
  <c r="I155" i="41"/>
  <c r="H155" i="41"/>
  <c r="G155" i="41"/>
  <c r="F155" i="41"/>
  <c r="E155" i="41"/>
  <c r="D155" i="41"/>
  <c r="C155" i="41"/>
  <c r="Q154" i="41"/>
  <c r="P154" i="41"/>
  <c r="O154" i="41"/>
  <c r="N154" i="41"/>
  <c r="M154" i="41"/>
  <c r="L154" i="41"/>
  <c r="K154" i="41"/>
  <c r="J154" i="41"/>
  <c r="I154" i="41"/>
  <c r="H154" i="41"/>
  <c r="G154" i="41"/>
  <c r="F154" i="41"/>
  <c r="E154" i="41"/>
  <c r="D154" i="41"/>
  <c r="C154" i="41"/>
  <c r="Q153" i="41"/>
  <c r="P153" i="41"/>
  <c r="O153" i="41"/>
  <c r="N153" i="41"/>
  <c r="M153" i="41"/>
  <c r="L153" i="41"/>
  <c r="K153" i="41"/>
  <c r="J153" i="41"/>
  <c r="I153" i="41"/>
  <c r="H153" i="41"/>
  <c r="G153" i="41"/>
  <c r="F153" i="41"/>
  <c r="E153" i="41"/>
  <c r="D153" i="41"/>
  <c r="C153" i="41"/>
  <c r="Q152" i="41"/>
  <c r="P152" i="41"/>
  <c r="O152" i="41"/>
  <c r="N152" i="41"/>
  <c r="M152" i="41"/>
  <c r="L152" i="41"/>
  <c r="K152" i="41"/>
  <c r="J152" i="41"/>
  <c r="I152" i="41"/>
  <c r="H152" i="41"/>
  <c r="G152" i="41"/>
  <c r="F152" i="41"/>
  <c r="E152" i="41"/>
  <c r="D152" i="41"/>
  <c r="C152" i="41"/>
  <c r="Q151" i="41"/>
  <c r="P151" i="41"/>
  <c r="O151" i="41"/>
  <c r="N151" i="41"/>
  <c r="M151" i="41"/>
  <c r="L151" i="41"/>
  <c r="K151" i="41"/>
  <c r="J151" i="41"/>
  <c r="I151" i="41"/>
  <c r="H151" i="41"/>
  <c r="G151" i="41"/>
  <c r="F151" i="41"/>
  <c r="E151" i="41"/>
  <c r="D151" i="41"/>
  <c r="C151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C150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C149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C148" i="41"/>
  <c r="Q144" i="41"/>
  <c r="P144" i="41"/>
  <c r="O144" i="41"/>
  <c r="N144" i="41"/>
  <c r="M144" i="41"/>
  <c r="L144" i="41"/>
  <c r="K144" i="41"/>
  <c r="J144" i="41"/>
  <c r="I144" i="41"/>
  <c r="H144" i="41"/>
  <c r="G144" i="41"/>
  <c r="F144" i="41"/>
  <c r="E144" i="41"/>
  <c r="D144" i="41"/>
  <c r="C144" i="41"/>
  <c r="Q143" i="41"/>
  <c r="P143" i="41"/>
  <c r="O143" i="41"/>
  <c r="N143" i="41"/>
  <c r="M143" i="41"/>
  <c r="L143" i="41"/>
  <c r="K143" i="41"/>
  <c r="J143" i="41"/>
  <c r="I143" i="41"/>
  <c r="H143" i="41"/>
  <c r="G143" i="41"/>
  <c r="F143" i="41"/>
  <c r="E143" i="41"/>
  <c r="D143" i="41"/>
  <c r="C143" i="41"/>
  <c r="Q142" i="41"/>
  <c r="P142" i="41"/>
  <c r="O142" i="41"/>
  <c r="N142" i="41"/>
  <c r="M142" i="41"/>
  <c r="L142" i="41"/>
  <c r="K142" i="41"/>
  <c r="J142" i="41"/>
  <c r="I142" i="41"/>
  <c r="H142" i="41"/>
  <c r="G142" i="41"/>
  <c r="F142" i="41"/>
  <c r="E142" i="41"/>
  <c r="D142" i="41"/>
  <c r="C142" i="41"/>
  <c r="Q141" i="41"/>
  <c r="P141" i="41"/>
  <c r="O141" i="41"/>
  <c r="N141" i="41"/>
  <c r="M141" i="41"/>
  <c r="L141" i="41"/>
  <c r="K141" i="41"/>
  <c r="J141" i="41"/>
  <c r="I141" i="41"/>
  <c r="H141" i="41"/>
  <c r="G141" i="41"/>
  <c r="F141" i="41"/>
  <c r="E141" i="41"/>
  <c r="D141" i="41"/>
  <c r="C141" i="41"/>
  <c r="Q140" i="41"/>
  <c r="P140" i="41"/>
  <c r="O140" i="41"/>
  <c r="N140" i="41"/>
  <c r="M140" i="41"/>
  <c r="L140" i="41"/>
  <c r="K140" i="41"/>
  <c r="J140" i="41"/>
  <c r="I140" i="41"/>
  <c r="H140" i="41"/>
  <c r="G140" i="41"/>
  <c r="F140" i="41"/>
  <c r="E140" i="41"/>
  <c r="D140" i="41"/>
  <c r="C140" i="41"/>
  <c r="Q139" i="41"/>
  <c r="P139" i="41"/>
  <c r="O139" i="41"/>
  <c r="N139" i="41"/>
  <c r="M139" i="41"/>
  <c r="L139" i="41"/>
  <c r="K139" i="41"/>
  <c r="J139" i="41"/>
  <c r="I139" i="41"/>
  <c r="H139" i="41"/>
  <c r="G139" i="41"/>
  <c r="F139" i="41"/>
  <c r="E139" i="41"/>
  <c r="D139" i="41"/>
  <c r="C139" i="41"/>
  <c r="Q138" i="41"/>
  <c r="P138" i="41"/>
  <c r="O138" i="41"/>
  <c r="N138" i="41"/>
  <c r="M138" i="41"/>
  <c r="L138" i="41"/>
  <c r="K138" i="41"/>
  <c r="J138" i="41"/>
  <c r="I138" i="41"/>
  <c r="H138" i="41"/>
  <c r="G138" i="41"/>
  <c r="F138" i="41"/>
  <c r="E138" i="41"/>
  <c r="D138" i="41"/>
  <c r="C138" i="41"/>
  <c r="Q137" i="41"/>
  <c r="P137" i="41"/>
  <c r="O137" i="41"/>
  <c r="N137" i="41"/>
  <c r="M137" i="41"/>
  <c r="L137" i="41"/>
  <c r="K137" i="41"/>
  <c r="J137" i="41"/>
  <c r="I137" i="41"/>
  <c r="H137" i="41"/>
  <c r="G137" i="41"/>
  <c r="F137" i="41"/>
  <c r="E137" i="41"/>
  <c r="D137" i="41"/>
  <c r="C137" i="41"/>
  <c r="Q136" i="41"/>
  <c r="P136" i="41"/>
  <c r="O136" i="41"/>
  <c r="N136" i="41"/>
  <c r="M136" i="41"/>
  <c r="L136" i="41"/>
  <c r="K136" i="41"/>
  <c r="J136" i="41"/>
  <c r="I136" i="41"/>
  <c r="H136" i="41"/>
  <c r="G136" i="41"/>
  <c r="F136" i="41"/>
  <c r="E136" i="41"/>
  <c r="D136" i="41"/>
  <c r="C136" i="41"/>
  <c r="Q135" i="41"/>
  <c r="P135" i="41"/>
  <c r="O135" i="41"/>
  <c r="N135" i="41"/>
  <c r="M135" i="41"/>
  <c r="L135" i="41"/>
  <c r="K135" i="41"/>
  <c r="J135" i="41"/>
  <c r="I135" i="41"/>
  <c r="H135" i="41"/>
  <c r="G135" i="41"/>
  <c r="F135" i="41"/>
  <c r="E135" i="41"/>
  <c r="D135" i="41"/>
  <c r="C135" i="41"/>
  <c r="Q134" i="41"/>
  <c r="P134" i="41"/>
  <c r="O134" i="41"/>
  <c r="N134" i="41"/>
  <c r="M134" i="41"/>
  <c r="L134" i="41"/>
  <c r="K134" i="41"/>
  <c r="J134" i="41"/>
  <c r="I134" i="41"/>
  <c r="H134" i="41"/>
  <c r="G134" i="41"/>
  <c r="F134" i="41"/>
  <c r="E134" i="41"/>
  <c r="D134" i="41"/>
  <c r="C134" i="41"/>
  <c r="Q133" i="41"/>
  <c r="P133" i="41"/>
  <c r="O133" i="41"/>
  <c r="N133" i="41"/>
  <c r="M133" i="41"/>
  <c r="L133" i="41"/>
  <c r="K133" i="41"/>
  <c r="J133" i="41"/>
  <c r="I133" i="41"/>
  <c r="H133" i="41"/>
  <c r="G133" i="41"/>
  <c r="F133" i="41"/>
  <c r="E133" i="41"/>
  <c r="D133" i="41"/>
  <c r="C133" i="41"/>
  <c r="Q132" i="41"/>
  <c r="P132" i="41"/>
  <c r="O132" i="41"/>
  <c r="N132" i="41"/>
  <c r="M132" i="41"/>
  <c r="L132" i="41"/>
  <c r="K132" i="41"/>
  <c r="J132" i="41"/>
  <c r="I132" i="41"/>
  <c r="H132" i="41"/>
  <c r="G132" i="41"/>
  <c r="F132" i="41"/>
  <c r="E132" i="41"/>
  <c r="D132" i="41"/>
  <c r="C132" i="41"/>
  <c r="Q128" i="41"/>
  <c r="P128" i="41"/>
  <c r="O128" i="41"/>
  <c r="N128" i="41"/>
  <c r="M128" i="41"/>
  <c r="L128" i="41"/>
  <c r="K128" i="41"/>
  <c r="J128" i="41"/>
  <c r="I128" i="41"/>
  <c r="H128" i="41"/>
  <c r="G128" i="41"/>
  <c r="F128" i="41"/>
  <c r="E128" i="41"/>
  <c r="D128" i="41"/>
  <c r="C128" i="41"/>
  <c r="Q127" i="41"/>
  <c r="P127" i="41"/>
  <c r="O127" i="41"/>
  <c r="N127" i="41"/>
  <c r="M127" i="41"/>
  <c r="L127" i="41"/>
  <c r="K127" i="41"/>
  <c r="J127" i="41"/>
  <c r="I127" i="41"/>
  <c r="H127" i="41"/>
  <c r="G127" i="41"/>
  <c r="F127" i="41"/>
  <c r="E127" i="41"/>
  <c r="D127" i="41"/>
  <c r="C127" i="41"/>
  <c r="Q126" i="41"/>
  <c r="P126" i="41"/>
  <c r="O126" i="41"/>
  <c r="N126" i="41"/>
  <c r="M126" i="41"/>
  <c r="L126" i="41"/>
  <c r="K126" i="41"/>
  <c r="J126" i="41"/>
  <c r="I126" i="41"/>
  <c r="H126" i="41"/>
  <c r="G126" i="41"/>
  <c r="F126" i="41"/>
  <c r="E126" i="41"/>
  <c r="D126" i="41"/>
  <c r="C126" i="41"/>
  <c r="Q125" i="41"/>
  <c r="P125" i="41"/>
  <c r="O125" i="41"/>
  <c r="N125" i="41"/>
  <c r="M125" i="41"/>
  <c r="L125" i="41"/>
  <c r="K125" i="41"/>
  <c r="J125" i="41"/>
  <c r="I125" i="41"/>
  <c r="H125" i="41"/>
  <c r="G125" i="41"/>
  <c r="F125" i="41"/>
  <c r="E125" i="41"/>
  <c r="D125" i="41"/>
  <c r="C125" i="41"/>
  <c r="Q124" i="41"/>
  <c r="P124" i="41"/>
  <c r="O124" i="41"/>
  <c r="N124" i="41"/>
  <c r="M124" i="41"/>
  <c r="L124" i="41"/>
  <c r="K124" i="41"/>
  <c r="J124" i="41"/>
  <c r="I124" i="41"/>
  <c r="H124" i="41"/>
  <c r="G124" i="41"/>
  <c r="F124" i="41"/>
  <c r="E124" i="41"/>
  <c r="D124" i="41"/>
  <c r="C124" i="41"/>
  <c r="Q123" i="41"/>
  <c r="P123" i="41"/>
  <c r="O123" i="41"/>
  <c r="N123" i="41"/>
  <c r="M123" i="41"/>
  <c r="L123" i="41"/>
  <c r="K123" i="41"/>
  <c r="J123" i="41"/>
  <c r="I123" i="41"/>
  <c r="H123" i="41"/>
  <c r="G123" i="41"/>
  <c r="F123" i="41"/>
  <c r="E123" i="41"/>
  <c r="D123" i="41"/>
  <c r="C123" i="41"/>
  <c r="Q122" i="41"/>
  <c r="P122" i="41"/>
  <c r="O122" i="41"/>
  <c r="N122" i="41"/>
  <c r="M122" i="41"/>
  <c r="L122" i="41"/>
  <c r="K122" i="41"/>
  <c r="J122" i="41"/>
  <c r="I122" i="41"/>
  <c r="H122" i="41"/>
  <c r="G122" i="41"/>
  <c r="F122" i="41"/>
  <c r="E122" i="41"/>
  <c r="D122" i="41"/>
  <c r="C122" i="41"/>
  <c r="Q121" i="41"/>
  <c r="P121" i="41"/>
  <c r="O121" i="41"/>
  <c r="N121" i="41"/>
  <c r="M121" i="41"/>
  <c r="L121" i="41"/>
  <c r="K121" i="41"/>
  <c r="J121" i="41"/>
  <c r="I121" i="41"/>
  <c r="H121" i="41"/>
  <c r="G121" i="41"/>
  <c r="F121" i="41"/>
  <c r="E121" i="41"/>
  <c r="D121" i="41"/>
  <c r="C121" i="41"/>
  <c r="Q120" i="41"/>
  <c r="P120" i="41"/>
  <c r="O120" i="41"/>
  <c r="N120" i="41"/>
  <c r="M120" i="41"/>
  <c r="L120" i="41"/>
  <c r="K120" i="41"/>
  <c r="J120" i="41"/>
  <c r="I120" i="41"/>
  <c r="H120" i="41"/>
  <c r="G120" i="41"/>
  <c r="F120" i="41"/>
  <c r="E120" i="41"/>
  <c r="D120" i="41"/>
  <c r="C120" i="41"/>
  <c r="Q119" i="41"/>
  <c r="P119" i="41"/>
  <c r="O119" i="41"/>
  <c r="N119" i="41"/>
  <c r="M119" i="41"/>
  <c r="L119" i="41"/>
  <c r="K119" i="41"/>
  <c r="J119" i="41"/>
  <c r="I119" i="41"/>
  <c r="H119" i="41"/>
  <c r="G119" i="41"/>
  <c r="F119" i="41"/>
  <c r="E119" i="41"/>
  <c r="D119" i="41"/>
  <c r="C119" i="41"/>
  <c r="Q118" i="41"/>
  <c r="P118" i="41"/>
  <c r="O118" i="41"/>
  <c r="N118" i="41"/>
  <c r="M118" i="41"/>
  <c r="L118" i="41"/>
  <c r="K118" i="41"/>
  <c r="J118" i="41"/>
  <c r="I118" i="41"/>
  <c r="H118" i="41"/>
  <c r="G118" i="41"/>
  <c r="F118" i="41"/>
  <c r="E118" i="41"/>
  <c r="D118" i="41"/>
  <c r="C118" i="41"/>
  <c r="Q117" i="41"/>
  <c r="P117" i="41"/>
  <c r="O117" i="41"/>
  <c r="N117" i="41"/>
  <c r="M117" i="41"/>
  <c r="L117" i="41"/>
  <c r="K117" i="41"/>
  <c r="J117" i="41"/>
  <c r="I117" i="41"/>
  <c r="H117" i="41"/>
  <c r="G117" i="41"/>
  <c r="F117" i="41"/>
  <c r="E117" i="41"/>
  <c r="D117" i="41"/>
  <c r="C117" i="41"/>
  <c r="Q116" i="41"/>
  <c r="P116" i="41"/>
  <c r="O116" i="41"/>
  <c r="N116" i="41"/>
  <c r="M116" i="41"/>
  <c r="L116" i="41"/>
  <c r="K116" i="41"/>
  <c r="J116" i="41"/>
  <c r="I116" i="41"/>
  <c r="H116" i="41"/>
  <c r="G116" i="41"/>
  <c r="F116" i="41"/>
  <c r="E116" i="41"/>
  <c r="D116" i="41"/>
  <c r="C116" i="41"/>
  <c r="Q112" i="41"/>
  <c r="P112" i="41"/>
  <c r="O112" i="41"/>
  <c r="N112" i="41"/>
  <c r="M112" i="41"/>
  <c r="L112" i="41"/>
  <c r="K112" i="41"/>
  <c r="J112" i="41"/>
  <c r="I112" i="41"/>
  <c r="H112" i="41"/>
  <c r="G112" i="41"/>
  <c r="F112" i="41"/>
  <c r="E112" i="41"/>
  <c r="D112" i="41"/>
  <c r="C112" i="41"/>
  <c r="Q111" i="41"/>
  <c r="P111" i="41"/>
  <c r="O111" i="41"/>
  <c r="N111" i="41"/>
  <c r="M111" i="41"/>
  <c r="L111" i="41"/>
  <c r="K111" i="41"/>
  <c r="J111" i="41"/>
  <c r="I111" i="41"/>
  <c r="H111" i="41"/>
  <c r="G111" i="41"/>
  <c r="F111" i="41"/>
  <c r="E111" i="41"/>
  <c r="D111" i="41"/>
  <c r="C111" i="41"/>
  <c r="Q110" i="41"/>
  <c r="P110" i="41"/>
  <c r="O110" i="41"/>
  <c r="N110" i="41"/>
  <c r="M110" i="41"/>
  <c r="L110" i="41"/>
  <c r="K110" i="41"/>
  <c r="J110" i="41"/>
  <c r="I110" i="41"/>
  <c r="H110" i="41"/>
  <c r="G110" i="41"/>
  <c r="F110" i="41"/>
  <c r="E110" i="41"/>
  <c r="D110" i="41"/>
  <c r="C110" i="41"/>
  <c r="Q109" i="41"/>
  <c r="P109" i="41"/>
  <c r="O109" i="41"/>
  <c r="N109" i="41"/>
  <c r="M109" i="41"/>
  <c r="L109" i="41"/>
  <c r="K109" i="41"/>
  <c r="J109" i="41"/>
  <c r="I109" i="41"/>
  <c r="H109" i="41"/>
  <c r="G109" i="41"/>
  <c r="F109" i="41"/>
  <c r="E109" i="41"/>
  <c r="D109" i="41"/>
  <c r="C109" i="41"/>
  <c r="Q108" i="41"/>
  <c r="P108" i="41"/>
  <c r="O108" i="41"/>
  <c r="N108" i="41"/>
  <c r="M108" i="41"/>
  <c r="L108" i="41"/>
  <c r="K108" i="41"/>
  <c r="J108" i="41"/>
  <c r="I108" i="41"/>
  <c r="H108" i="41"/>
  <c r="G108" i="41"/>
  <c r="F108" i="41"/>
  <c r="E108" i="41"/>
  <c r="D108" i="41"/>
  <c r="C108" i="41"/>
  <c r="Q107" i="41"/>
  <c r="P107" i="41"/>
  <c r="O107" i="41"/>
  <c r="N107" i="41"/>
  <c r="M107" i="41"/>
  <c r="L107" i="41"/>
  <c r="K107" i="41"/>
  <c r="J107" i="41"/>
  <c r="I107" i="41"/>
  <c r="H107" i="41"/>
  <c r="G107" i="41"/>
  <c r="F107" i="41"/>
  <c r="E107" i="41"/>
  <c r="D107" i="41"/>
  <c r="C107" i="41"/>
  <c r="Q106" i="41"/>
  <c r="P106" i="41"/>
  <c r="O106" i="41"/>
  <c r="N106" i="41"/>
  <c r="M106" i="41"/>
  <c r="L106" i="41"/>
  <c r="K106" i="41"/>
  <c r="J106" i="41"/>
  <c r="I106" i="41"/>
  <c r="H106" i="41"/>
  <c r="G106" i="41"/>
  <c r="F106" i="41"/>
  <c r="E106" i="41"/>
  <c r="D106" i="41"/>
  <c r="C106" i="41"/>
  <c r="Q105" i="41"/>
  <c r="P105" i="41"/>
  <c r="O105" i="41"/>
  <c r="N105" i="41"/>
  <c r="M105" i="41"/>
  <c r="L105" i="41"/>
  <c r="K105" i="41"/>
  <c r="J105" i="41"/>
  <c r="I105" i="41"/>
  <c r="H105" i="41"/>
  <c r="G105" i="41"/>
  <c r="F105" i="41"/>
  <c r="E105" i="41"/>
  <c r="D105" i="41"/>
  <c r="C105" i="41"/>
  <c r="Q104" i="41"/>
  <c r="P104" i="41"/>
  <c r="O104" i="41"/>
  <c r="N104" i="41"/>
  <c r="M104" i="41"/>
  <c r="L104" i="41"/>
  <c r="K104" i="41"/>
  <c r="J104" i="41"/>
  <c r="I104" i="41"/>
  <c r="H104" i="41"/>
  <c r="G104" i="41"/>
  <c r="F104" i="41"/>
  <c r="E104" i="41"/>
  <c r="D104" i="41"/>
  <c r="C104" i="41"/>
  <c r="Q103" i="41"/>
  <c r="P103" i="41"/>
  <c r="O103" i="41"/>
  <c r="N103" i="41"/>
  <c r="M103" i="41"/>
  <c r="L103" i="41"/>
  <c r="K103" i="41"/>
  <c r="J103" i="41"/>
  <c r="I103" i="41"/>
  <c r="H103" i="41"/>
  <c r="G103" i="41"/>
  <c r="F103" i="41"/>
  <c r="E103" i="41"/>
  <c r="D103" i="41"/>
  <c r="C103" i="41"/>
  <c r="Q102" i="41"/>
  <c r="P102" i="41"/>
  <c r="O102" i="41"/>
  <c r="N102" i="41"/>
  <c r="M102" i="41"/>
  <c r="L102" i="41"/>
  <c r="K102" i="41"/>
  <c r="J102" i="41"/>
  <c r="I102" i="41"/>
  <c r="H102" i="41"/>
  <c r="G102" i="41"/>
  <c r="F102" i="41"/>
  <c r="E102" i="41"/>
  <c r="D102" i="41"/>
  <c r="C102" i="41"/>
  <c r="Q101" i="41"/>
  <c r="P101" i="41"/>
  <c r="O101" i="41"/>
  <c r="N101" i="41"/>
  <c r="M101" i="41"/>
  <c r="L101" i="41"/>
  <c r="K101" i="41"/>
  <c r="J101" i="41"/>
  <c r="I101" i="41"/>
  <c r="H101" i="41"/>
  <c r="G101" i="41"/>
  <c r="F101" i="41"/>
  <c r="E101" i="41"/>
  <c r="D101" i="41"/>
  <c r="C101" i="41"/>
  <c r="Q100" i="41"/>
  <c r="P100" i="41"/>
  <c r="O100" i="41"/>
  <c r="N100" i="41"/>
  <c r="M100" i="41"/>
  <c r="L100" i="41"/>
  <c r="K100" i="41"/>
  <c r="J100" i="41"/>
  <c r="I100" i="41"/>
  <c r="H100" i="41"/>
  <c r="G100" i="41"/>
  <c r="F100" i="41"/>
  <c r="E100" i="41"/>
  <c r="D100" i="41"/>
  <c r="C100" i="41"/>
  <c r="Q96" i="41"/>
  <c r="P96" i="41"/>
  <c r="O96" i="41"/>
  <c r="N96" i="41"/>
  <c r="M96" i="41"/>
  <c r="L96" i="41"/>
  <c r="K96" i="41"/>
  <c r="J96" i="41"/>
  <c r="I96" i="41"/>
  <c r="H96" i="41"/>
  <c r="G96" i="41"/>
  <c r="F96" i="41"/>
  <c r="E96" i="41"/>
  <c r="D96" i="41"/>
  <c r="C96" i="41"/>
  <c r="Q95" i="41"/>
  <c r="P95" i="41"/>
  <c r="O95" i="41"/>
  <c r="N95" i="41"/>
  <c r="M95" i="41"/>
  <c r="L95" i="41"/>
  <c r="K95" i="41"/>
  <c r="J95" i="41"/>
  <c r="I95" i="41"/>
  <c r="H95" i="41"/>
  <c r="G95" i="41"/>
  <c r="F95" i="41"/>
  <c r="E95" i="41"/>
  <c r="D95" i="41"/>
  <c r="C95" i="41"/>
  <c r="Q94" i="41"/>
  <c r="P94" i="41"/>
  <c r="O94" i="41"/>
  <c r="N94" i="41"/>
  <c r="M94" i="41"/>
  <c r="L94" i="41"/>
  <c r="K94" i="41"/>
  <c r="J94" i="41"/>
  <c r="I94" i="41"/>
  <c r="H94" i="41"/>
  <c r="G94" i="41"/>
  <c r="F94" i="41"/>
  <c r="E94" i="41"/>
  <c r="D94" i="41"/>
  <c r="C94" i="41"/>
  <c r="Q93" i="41"/>
  <c r="P93" i="41"/>
  <c r="O93" i="41"/>
  <c r="N93" i="41"/>
  <c r="M93" i="41"/>
  <c r="L93" i="41"/>
  <c r="K93" i="41"/>
  <c r="J93" i="41"/>
  <c r="I93" i="41"/>
  <c r="H93" i="41"/>
  <c r="G93" i="41"/>
  <c r="F93" i="41"/>
  <c r="E93" i="41"/>
  <c r="D93" i="41"/>
  <c r="C93" i="41"/>
  <c r="Q92" i="41"/>
  <c r="P92" i="41"/>
  <c r="O92" i="41"/>
  <c r="N92" i="41"/>
  <c r="M92" i="41"/>
  <c r="L92" i="41"/>
  <c r="K92" i="41"/>
  <c r="J92" i="41"/>
  <c r="I92" i="41"/>
  <c r="H92" i="41"/>
  <c r="G92" i="41"/>
  <c r="F92" i="41"/>
  <c r="E92" i="41"/>
  <c r="D92" i="41"/>
  <c r="C92" i="41"/>
  <c r="Q91" i="41"/>
  <c r="P91" i="41"/>
  <c r="O91" i="41"/>
  <c r="N91" i="41"/>
  <c r="M91" i="41"/>
  <c r="L91" i="41"/>
  <c r="K91" i="41"/>
  <c r="J91" i="41"/>
  <c r="I91" i="41"/>
  <c r="H91" i="41"/>
  <c r="G91" i="41"/>
  <c r="F91" i="41"/>
  <c r="E91" i="41"/>
  <c r="D91" i="41"/>
  <c r="C91" i="41"/>
  <c r="Q90" i="41"/>
  <c r="P90" i="41"/>
  <c r="O90" i="41"/>
  <c r="N90" i="41"/>
  <c r="M90" i="41"/>
  <c r="L90" i="41"/>
  <c r="K90" i="41"/>
  <c r="J90" i="41"/>
  <c r="I90" i="41"/>
  <c r="H90" i="41"/>
  <c r="G90" i="41"/>
  <c r="F90" i="41"/>
  <c r="E90" i="41"/>
  <c r="D90" i="41"/>
  <c r="C90" i="41"/>
  <c r="Q89" i="41"/>
  <c r="P89" i="41"/>
  <c r="O89" i="41"/>
  <c r="N89" i="41"/>
  <c r="M89" i="41"/>
  <c r="L89" i="41"/>
  <c r="K89" i="41"/>
  <c r="J89" i="41"/>
  <c r="I89" i="41"/>
  <c r="H89" i="41"/>
  <c r="G89" i="41"/>
  <c r="F89" i="41"/>
  <c r="E89" i="41"/>
  <c r="D89" i="41"/>
  <c r="C89" i="41"/>
  <c r="Q88" i="41"/>
  <c r="P88" i="41"/>
  <c r="O88" i="41"/>
  <c r="N88" i="41"/>
  <c r="M88" i="41"/>
  <c r="L88" i="41"/>
  <c r="K88" i="41"/>
  <c r="J88" i="41"/>
  <c r="I88" i="41"/>
  <c r="H88" i="41"/>
  <c r="G88" i="41"/>
  <c r="F88" i="41"/>
  <c r="E88" i="41"/>
  <c r="D88" i="41"/>
  <c r="C88" i="41"/>
  <c r="Q87" i="41"/>
  <c r="P87" i="41"/>
  <c r="O87" i="41"/>
  <c r="N87" i="41"/>
  <c r="M87" i="41"/>
  <c r="L87" i="41"/>
  <c r="K87" i="41"/>
  <c r="J87" i="41"/>
  <c r="I87" i="41"/>
  <c r="H87" i="41"/>
  <c r="G87" i="41"/>
  <c r="F87" i="41"/>
  <c r="E87" i="41"/>
  <c r="D87" i="41"/>
  <c r="C87" i="41"/>
  <c r="Q86" i="41"/>
  <c r="P86" i="41"/>
  <c r="O86" i="41"/>
  <c r="N86" i="41"/>
  <c r="M86" i="41"/>
  <c r="L86" i="41"/>
  <c r="K86" i="41"/>
  <c r="J86" i="41"/>
  <c r="I86" i="41"/>
  <c r="H86" i="41"/>
  <c r="G86" i="41"/>
  <c r="F86" i="41"/>
  <c r="E86" i="41"/>
  <c r="D86" i="41"/>
  <c r="C86" i="41"/>
  <c r="Q85" i="41"/>
  <c r="P85" i="41"/>
  <c r="O85" i="41"/>
  <c r="N85" i="41"/>
  <c r="M85" i="41"/>
  <c r="L85" i="41"/>
  <c r="K85" i="41"/>
  <c r="J85" i="41"/>
  <c r="I85" i="41"/>
  <c r="H85" i="41"/>
  <c r="G85" i="41"/>
  <c r="F85" i="41"/>
  <c r="E85" i="41"/>
  <c r="D85" i="41"/>
  <c r="C85" i="41"/>
  <c r="Q84" i="41"/>
  <c r="P84" i="41"/>
  <c r="O84" i="41"/>
  <c r="N84" i="41"/>
  <c r="M84" i="41"/>
  <c r="L84" i="41"/>
  <c r="K84" i="41"/>
  <c r="J84" i="41"/>
  <c r="I84" i="41"/>
  <c r="H84" i="41"/>
  <c r="G84" i="41"/>
  <c r="F84" i="41"/>
  <c r="E84" i="41"/>
  <c r="D84" i="41"/>
  <c r="C84" i="41"/>
  <c r="Q80" i="41"/>
  <c r="P80" i="41"/>
  <c r="O80" i="41"/>
  <c r="N80" i="41"/>
  <c r="M80" i="41"/>
  <c r="L80" i="41"/>
  <c r="K80" i="41"/>
  <c r="J80" i="41"/>
  <c r="I80" i="41"/>
  <c r="H80" i="41"/>
  <c r="G80" i="41"/>
  <c r="F80" i="41"/>
  <c r="E80" i="41"/>
  <c r="D80" i="41"/>
  <c r="C80" i="41"/>
  <c r="Q79" i="41"/>
  <c r="P79" i="41"/>
  <c r="O79" i="41"/>
  <c r="N79" i="41"/>
  <c r="M79" i="41"/>
  <c r="L79" i="41"/>
  <c r="K79" i="41"/>
  <c r="J79" i="41"/>
  <c r="I79" i="41"/>
  <c r="H79" i="41"/>
  <c r="G79" i="41"/>
  <c r="F79" i="41"/>
  <c r="E79" i="41"/>
  <c r="D79" i="41"/>
  <c r="C79" i="41"/>
  <c r="Q78" i="41"/>
  <c r="P78" i="41"/>
  <c r="O78" i="41"/>
  <c r="N78" i="41"/>
  <c r="M78" i="41"/>
  <c r="L78" i="41"/>
  <c r="K78" i="41"/>
  <c r="J78" i="41"/>
  <c r="I78" i="41"/>
  <c r="H78" i="41"/>
  <c r="G78" i="41"/>
  <c r="F78" i="41"/>
  <c r="E78" i="41"/>
  <c r="D78" i="41"/>
  <c r="C78" i="41"/>
  <c r="Q77" i="41"/>
  <c r="P77" i="41"/>
  <c r="O77" i="41"/>
  <c r="N77" i="41"/>
  <c r="M77" i="41"/>
  <c r="L77" i="41"/>
  <c r="K77" i="41"/>
  <c r="J77" i="41"/>
  <c r="I77" i="41"/>
  <c r="H77" i="41"/>
  <c r="G77" i="41"/>
  <c r="F77" i="41"/>
  <c r="E77" i="41"/>
  <c r="D77" i="41"/>
  <c r="C77" i="41"/>
  <c r="Q76" i="41"/>
  <c r="P76" i="41"/>
  <c r="O76" i="41"/>
  <c r="N76" i="41"/>
  <c r="M76" i="41"/>
  <c r="L76" i="41"/>
  <c r="K76" i="41"/>
  <c r="J76" i="41"/>
  <c r="I76" i="41"/>
  <c r="H76" i="41"/>
  <c r="G76" i="41"/>
  <c r="F76" i="41"/>
  <c r="E76" i="41"/>
  <c r="D76" i="41"/>
  <c r="C76" i="41"/>
  <c r="Q75" i="41"/>
  <c r="P75" i="41"/>
  <c r="O75" i="41"/>
  <c r="N75" i="41"/>
  <c r="M75" i="41"/>
  <c r="L75" i="41"/>
  <c r="K75" i="41"/>
  <c r="J75" i="41"/>
  <c r="I75" i="41"/>
  <c r="H75" i="41"/>
  <c r="G75" i="41"/>
  <c r="F75" i="41"/>
  <c r="E75" i="41"/>
  <c r="D75" i="41"/>
  <c r="C75" i="41"/>
  <c r="Q74" i="41"/>
  <c r="P74" i="41"/>
  <c r="O74" i="41"/>
  <c r="N74" i="41"/>
  <c r="M74" i="41"/>
  <c r="L74" i="41"/>
  <c r="K74" i="41"/>
  <c r="J74" i="41"/>
  <c r="I74" i="41"/>
  <c r="H74" i="41"/>
  <c r="G74" i="41"/>
  <c r="F74" i="41"/>
  <c r="E74" i="41"/>
  <c r="D74" i="41"/>
  <c r="C74" i="41"/>
  <c r="Q73" i="41"/>
  <c r="P73" i="41"/>
  <c r="O73" i="41"/>
  <c r="N73" i="41"/>
  <c r="M73" i="41"/>
  <c r="L73" i="41"/>
  <c r="K73" i="41"/>
  <c r="J73" i="41"/>
  <c r="I73" i="41"/>
  <c r="H73" i="41"/>
  <c r="G73" i="41"/>
  <c r="F73" i="41"/>
  <c r="E73" i="41"/>
  <c r="D73" i="41"/>
  <c r="C73" i="41"/>
  <c r="Q72" i="41"/>
  <c r="P72" i="41"/>
  <c r="O72" i="41"/>
  <c r="N72" i="41"/>
  <c r="M72" i="41"/>
  <c r="L72" i="41"/>
  <c r="K72" i="41"/>
  <c r="J72" i="41"/>
  <c r="I72" i="41"/>
  <c r="H72" i="41"/>
  <c r="G72" i="41"/>
  <c r="F72" i="41"/>
  <c r="E72" i="41"/>
  <c r="D72" i="41"/>
  <c r="C72" i="41"/>
  <c r="Q71" i="41"/>
  <c r="P71" i="41"/>
  <c r="O71" i="41"/>
  <c r="N71" i="41"/>
  <c r="M71" i="41"/>
  <c r="L71" i="41"/>
  <c r="K71" i="41"/>
  <c r="J71" i="41"/>
  <c r="I71" i="41"/>
  <c r="H71" i="41"/>
  <c r="G71" i="41"/>
  <c r="F71" i="41"/>
  <c r="E71" i="41"/>
  <c r="D71" i="41"/>
  <c r="C71" i="41"/>
  <c r="Q70" i="41"/>
  <c r="P70" i="41"/>
  <c r="O70" i="41"/>
  <c r="N70" i="41"/>
  <c r="M70" i="41"/>
  <c r="L70" i="41"/>
  <c r="K70" i="41"/>
  <c r="J70" i="41"/>
  <c r="I70" i="41"/>
  <c r="H70" i="41"/>
  <c r="G70" i="41"/>
  <c r="F70" i="41"/>
  <c r="E70" i="41"/>
  <c r="D70" i="41"/>
  <c r="C70" i="41"/>
  <c r="Q69" i="41"/>
  <c r="P69" i="41"/>
  <c r="O69" i="41"/>
  <c r="N69" i="41"/>
  <c r="M69" i="41"/>
  <c r="L69" i="41"/>
  <c r="K69" i="41"/>
  <c r="J69" i="41"/>
  <c r="I69" i="41"/>
  <c r="H69" i="41"/>
  <c r="G69" i="41"/>
  <c r="F69" i="41"/>
  <c r="E69" i="41"/>
  <c r="D69" i="41"/>
  <c r="C69" i="41"/>
  <c r="Q68" i="41"/>
  <c r="P68" i="41"/>
  <c r="O68" i="41"/>
  <c r="N68" i="41"/>
  <c r="M68" i="41"/>
  <c r="L68" i="41"/>
  <c r="K68" i="41"/>
  <c r="J68" i="41"/>
  <c r="I68" i="41"/>
  <c r="H68" i="41"/>
  <c r="G68" i="41"/>
  <c r="F68" i="41"/>
  <c r="E68" i="41"/>
  <c r="D68" i="41"/>
  <c r="C68" i="41"/>
  <c r="Q64" i="41"/>
  <c r="P64" i="41"/>
  <c r="O64" i="41"/>
  <c r="N64" i="41"/>
  <c r="M64" i="41"/>
  <c r="L64" i="41"/>
  <c r="K64" i="41"/>
  <c r="J64" i="41"/>
  <c r="I64" i="41"/>
  <c r="H64" i="41"/>
  <c r="G64" i="41"/>
  <c r="F64" i="41"/>
  <c r="E64" i="41"/>
  <c r="D64" i="41"/>
  <c r="C64" i="41"/>
  <c r="Q63" i="41"/>
  <c r="P63" i="41"/>
  <c r="O63" i="41"/>
  <c r="N63" i="41"/>
  <c r="M63" i="41"/>
  <c r="L63" i="41"/>
  <c r="K63" i="41"/>
  <c r="J63" i="41"/>
  <c r="I63" i="41"/>
  <c r="H63" i="41"/>
  <c r="G63" i="41"/>
  <c r="F63" i="41"/>
  <c r="E63" i="41"/>
  <c r="D63" i="41"/>
  <c r="C63" i="41"/>
  <c r="Q62" i="41"/>
  <c r="P62" i="41"/>
  <c r="O62" i="41"/>
  <c r="N62" i="41"/>
  <c r="M62" i="41"/>
  <c r="L62" i="41"/>
  <c r="K62" i="41"/>
  <c r="J62" i="41"/>
  <c r="I62" i="41"/>
  <c r="H62" i="41"/>
  <c r="G62" i="41"/>
  <c r="F62" i="41"/>
  <c r="E62" i="41"/>
  <c r="D62" i="41"/>
  <c r="C62" i="41"/>
  <c r="Q61" i="41"/>
  <c r="P61" i="41"/>
  <c r="O61" i="41"/>
  <c r="N61" i="41"/>
  <c r="M61" i="41"/>
  <c r="L61" i="41"/>
  <c r="K61" i="41"/>
  <c r="J61" i="41"/>
  <c r="I61" i="41"/>
  <c r="H61" i="41"/>
  <c r="G61" i="41"/>
  <c r="F61" i="41"/>
  <c r="E61" i="41"/>
  <c r="D61" i="41"/>
  <c r="C61" i="41"/>
  <c r="Q60" i="41"/>
  <c r="P60" i="41"/>
  <c r="O60" i="41"/>
  <c r="N60" i="41"/>
  <c r="M60" i="41"/>
  <c r="L60" i="41"/>
  <c r="K60" i="41"/>
  <c r="J60" i="41"/>
  <c r="I60" i="41"/>
  <c r="H60" i="41"/>
  <c r="G60" i="41"/>
  <c r="F60" i="41"/>
  <c r="E60" i="41"/>
  <c r="D60" i="41"/>
  <c r="C60" i="41"/>
  <c r="Q59" i="41"/>
  <c r="P59" i="41"/>
  <c r="O59" i="41"/>
  <c r="N59" i="41"/>
  <c r="M59" i="41"/>
  <c r="L59" i="41"/>
  <c r="K59" i="41"/>
  <c r="J59" i="41"/>
  <c r="I59" i="41"/>
  <c r="H59" i="41"/>
  <c r="G59" i="41"/>
  <c r="F59" i="41"/>
  <c r="E59" i="41"/>
  <c r="D59" i="41"/>
  <c r="C59" i="41"/>
  <c r="Q58" i="41"/>
  <c r="P58" i="41"/>
  <c r="O58" i="41"/>
  <c r="N58" i="41"/>
  <c r="M58" i="41"/>
  <c r="L58" i="41"/>
  <c r="K58" i="41"/>
  <c r="J58" i="41"/>
  <c r="I58" i="41"/>
  <c r="H58" i="41"/>
  <c r="G58" i="41"/>
  <c r="F58" i="41"/>
  <c r="E58" i="41"/>
  <c r="D58" i="41"/>
  <c r="C58" i="41"/>
  <c r="Q57" i="41"/>
  <c r="P57" i="41"/>
  <c r="O57" i="41"/>
  <c r="N57" i="41"/>
  <c r="M57" i="41"/>
  <c r="L57" i="41"/>
  <c r="K57" i="41"/>
  <c r="J57" i="41"/>
  <c r="I57" i="41"/>
  <c r="H57" i="41"/>
  <c r="G57" i="41"/>
  <c r="F57" i="41"/>
  <c r="E57" i="41"/>
  <c r="D57" i="41"/>
  <c r="C57" i="41"/>
  <c r="Q56" i="41"/>
  <c r="P56" i="41"/>
  <c r="O56" i="41"/>
  <c r="N56" i="41"/>
  <c r="M56" i="41"/>
  <c r="L56" i="41"/>
  <c r="K56" i="41"/>
  <c r="J56" i="41"/>
  <c r="I56" i="41"/>
  <c r="H56" i="41"/>
  <c r="G56" i="41"/>
  <c r="F56" i="41"/>
  <c r="E56" i="41"/>
  <c r="D56" i="41"/>
  <c r="C56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D55" i="41"/>
  <c r="C55" i="41"/>
  <c r="Q54" i="41"/>
  <c r="P54" i="41"/>
  <c r="O54" i="41"/>
  <c r="N54" i="41"/>
  <c r="M54" i="41"/>
  <c r="L54" i="41"/>
  <c r="K54" i="41"/>
  <c r="J54" i="41"/>
  <c r="I54" i="41"/>
  <c r="H54" i="41"/>
  <c r="G54" i="41"/>
  <c r="F54" i="41"/>
  <c r="E54" i="41"/>
  <c r="D54" i="41"/>
  <c r="C54" i="41"/>
  <c r="Q53" i="41"/>
  <c r="P53" i="41"/>
  <c r="O53" i="41"/>
  <c r="N53" i="41"/>
  <c r="M53" i="41"/>
  <c r="L53" i="41"/>
  <c r="K53" i="41"/>
  <c r="J53" i="41"/>
  <c r="I53" i="41"/>
  <c r="H53" i="41"/>
  <c r="G53" i="41"/>
  <c r="F53" i="41"/>
  <c r="E53" i="41"/>
  <c r="D53" i="41"/>
  <c r="C53" i="41"/>
  <c r="Q52" i="41"/>
  <c r="P52" i="41"/>
  <c r="O52" i="41"/>
  <c r="N52" i="41"/>
  <c r="M52" i="41"/>
  <c r="L52" i="41"/>
  <c r="K52" i="41"/>
  <c r="J52" i="41"/>
  <c r="I52" i="41"/>
  <c r="H52" i="41"/>
  <c r="G52" i="41"/>
  <c r="F52" i="41"/>
  <c r="E52" i="41"/>
  <c r="D52" i="41"/>
  <c r="C52" i="41"/>
  <c r="Q48" i="41"/>
  <c r="P48" i="41"/>
  <c r="O48" i="41"/>
  <c r="N48" i="41"/>
  <c r="M48" i="41"/>
  <c r="L48" i="41"/>
  <c r="K48" i="41"/>
  <c r="J48" i="41"/>
  <c r="I48" i="41"/>
  <c r="H48" i="41"/>
  <c r="G48" i="41"/>
  <c r="F48" i="41"/>
  <c r="E48" i="41"/>
  <c r="D48" i="41"/>
  <c r="C48" i="41"/>
  <c r="Q47" i="41"/>
  <c r="P47" i="41"/>
  <c r="O47" i="41"/>
  <c r="N47" i="41"/>
  <c r="M47" i="41"/>
  <c r="L47" i="41"/>
  <c r="K47" i="41"/>
  <c r="J47" i="41"/>
  <c r="I47" i="41"/>
  <c r="H47" i="41"/>
  <c r="G47" i="41"/>
  <c r="F47" i="41"/>
  <c r="E47" i="41"/>
  <c r="D47" i="41"/>
  <c r="C47" i="41"/>
  <c r="Q46" i="41"/>
  <c r="P46" i="41"/>
  <c r="O46" i="41"/>
  <c r="N46" i="41"/>
  <c r="M46" i="41"/>
  <c r="L46" i="41"/>
  <c r="K46" i="41"/>
  <c r="J46" i="41"/>
  <c r="I46" i="41"/>
  <c r="H46" i="41"/>
  <c r="G46" i="41"/>
  <c r="F46" i="41"/>
  <c r="E46" i="41"/>
  <c r="D46" i="41"/>
  <c r="C46" i="41"/>
  <c r="Q45" i="41"/>
  <c r="P45" i="41"/>
  <c r="O45" i="41"/>
  <c r="N45" i="41"/>
  <c r="M45" i="41"/>
  <c r="L45" i="41"/>
  <c r="K45" i="41"/>
  <c r="J45" i="41"/>
  <c r="I45" i="41"/>
  <c r="H45" i="41"/>
  <c r="G45" i="41"/>
  <c r="F45" i="41"/>
  <c r="E45" i="41"/>
  <c r="D45" i="41"/>
  <c r="C45" i="41"/>
  <c r="Q44" i="41"/>
  <c r="P44" i="41"/>
  <c r="O44" i="41"/>
  <c r="N44" i="41"/>
  <c r="M44" i="41"/>
  <c r="L44" i="41"/>
  <c r="K44" i="41"/>
  <c r="J44" i="41"/>
  <c r="I44" i="41"/>
  <c r="H44" i="41"/>
  <c r="G44" i="41"/>
  <c r="F44" i="41"/>
  <c r="E44" i="41"/>
  <c r="D44" i="41"/>
  <c r="C44" i="41"/>
  <c r="Q43" i="41"/>
  <c r="P43" i="41"/>
  <c r="O43" i="41"/>
  <c r="N43" i="41"/>
  <c r="M43" i="41"/>
  <c r="L43" i="41"/>
  <c r="K43" i="41"/>
  <c r="J43" i="41"/>
  <c r="I43" i="41"/>
  <c r="H43" i="41"/>
  <c r="G43" i="41"/>
  <c r="F43" i="41"/>
  <c r="E43" i="41"/>
  <c r="D43" i="41"/>
  <c r="C43" i="41"/>
  <c r="Q42" i="41"/>
  <c r="P42" i="41"/>
  <c r="O42" i="41"/>
  <c r="N42" i="41"/>
  <c r="M42" i="41"/>
  <c r="L42" i="41"/>
  <c r="K42" i="41"/>
  <c r="J42" i="41"/>
  <c r="I42" i="41"/>
  <c r="H42" i="41"/>
  <c r="G42" i="41"/>
  <c r="F42" i="41"/>
  <c r="E42" i="41"/>
  <c r="D42" i="41"/>
  <c r="C42" i="41"/>
  <c r="Q41" i="41"/>
  <c r="P41" i="41"/>
  <c r="O41" i="41"/>
  <c r="N41" i="41"/>
  <c r="M41" i="41"/>
  <c r="L41" i="41"/>
  <c r="K41" i="41"/>
  <c r="J41" i="41"/>
  <c r="I41" i="41"/>
  <c r="H41" i="41"/>
  <c r="G41" i="41"/>
  <c r="F41" i="41"/>
  <c r="E41" i="41"/>
  <c r="D41" i="41"/>
  <c r="C41" i="41"/>
  <c r="Q40" i="41"/>
  <c r="P40" i="41"/>
  <c r="O40" i="41"/>
  <c r="N40" i="41"/>
  <c r="M40" i="41"/>
  <c r="L40" i="41"/>
  <c r="K40" i="41"/>
  <c r="J40" i="41"/>
  <c r="I40" i="41"/>
  <c r="H40" i="41"/>
  <c r="G40" i="41"/>
  <c r="F40" i="41"/>
  <c r="E40" i="41"/>
  <c r="D40" i="41"/>
  <c r="C40" i="41"/>
  <c r="Q39" i="41"/>
  <c r="P39" i="41"/>
  <c r="O39" i="41"/>
  <c r="N39" i="41"/>
  <c r="M39" i="41"/>
  <c r="L39" i="41"/>
  <c r="K39" i="41"/>
  <c r="J39" i="41"/>
  <c r="I39" i="41"/>
  <c r="H39" i="41"/>
  <c r="G39" i="41"/>
  <c r="F39" i="41"/>
  <c r="E39" i="41"/>
  <c r="D39" i="41"/>
  <c r="C39" i="41"/>
  <c r="Q38" i="41"/>
  <c r="P38" i="41"/>
  <c r="O38" i="41"/>
  <c r="N38" i="41"/>
  <c r="M38" i="41"/>
  <c r="L38" i="41"/>
  <c r="K38" i="41"/>
  <c r="J38" i="41"/>
  <c r="I38" i="41"/>
  <c r="H38" i="41"/>
  <c r="G38" i="41"/>
  <c r="F38" i="41"/>
  <c r="E38" i="41"/>
  <c r="D38" i="41"/>
  <c r="C38" i="41"/>
  <c r="Q37" i="41"/>
  <c r="P37" i="41"/>
  <c r="O37" i="41"/>
  <c r="N37" i="41"/>
  <c r="M37" i="41"/>
  <c r="L37" i="41"/>
  <c r="K37" i="41"/>
  <c r="J37" i="41"/>
  <c r="I37" i="41"/>
  <c r="H37" i="41"/>
  <c r="G37" i="41"/>
  <c r="F37" i="41"/>
  <c r="E37" i="41"/>
  <c r="D37" i="41"/>
  <c r="C37" i="41"/>
  <c r="Q36" i="41"/>
  <c r="P36" i="41"/>
  <c r="O36" i="41"/>
  <c r="N36" i="41"/>
  <c r="M36" i="41"/>
  <c r="L36" i="41"/>
  <c r="K36" i="41"/>
  <c r="J36" i="41"/>
  <c r="I36" i="41"/>
  <c r="H36" i="41"/>
  <c r="G36" i="41"/>
  <c r="F36" i="41"/>
  <c r="E36" i="41"/>
  <c r="D36" i="41"/>
  <c r="C36" i="41"/>
  <c r="Q32" i="41"/>
  <c r="Q176" i="41" s="1"/>
  <c r="P32" i="41"/>
  <c r="O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Q31" i="41"/>
  <c r="P31" i="41"/>
  <c r="P175" i="41" s="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Q30" i="41"/>
  <c r="Q174" i="41" s="1"/>
  <c r="P30" i="41"/>
  <c r="O30" i="41"/>
  <c r="O174" i="41" s="1"/>
  <c r="N30" i="41"/>
  <c r="M30" i="41"/>
  <c r="L30" i="41"/>
  <c r="K30" i="41"/>
  <c r="J30" i="41"/>
  <c r="I30" i="41"/>
  <c r="H30" i="41"/>
  <c r="G30" i="41"/>
  <c r="F30" i="41"/>
  <c r="E30" i="41"/>
  <c r="D30" i="41"/>
  <c r="C30" i="41"/>
  <c r="Q29" i="41"/>
  <c r="Q173" i="41" s="1"/>
  <c r="P29" i="41"/>
  <c r="P173" i="41" s="1"/>
  <c r="O29" i="41"/>
  <c r="N29" i="41"/>
  <c r="M29" i="41"/>
  <c r="L29" i="41"/>
  <c r="K29" i="41"/>
  <c r="J29" i="41"/>
  <c r="I29" i="41"/>
  <c r="H29" i="41"/>
  <c r="G29" i="41"/>
  <c r="F29" i="41"/>
  <c r="E29" i="41"/>
  <c r="D29" i="41"/>
  <c r="C29" i="41"/>
  <c r="Q28" i="41"/>
  <c r="P28" i="41"/>
  <c r="P172" i="41" s="1"/>
  <c r="O28" i="41"/>
  <c r="O172" i="41" s="1"/>
  <c r="N28" i="41"/>
  <c r="M28" i="41"/>
  <c r="L28" i="41"/>
  <c r="K28" i="41"/>
  <c r="J28" i="41"/>
  <c r="I28" i="41"/>
  <c r="H28" i="41"/>
  <c r="G28" i="41"/>
  <c r="F28" i="41"/>
  <c r="E28" i="41"/>
  <c r="D28" i="41"/>
  <c r="C28" i="41"/>
  <c r="Q27" i="41"/>
  <c r="P27" i="41"/>
  <c r="O27" i="41"/>
  <c r="O171" i="41" s="1"/>
  <c r="N27" i="41"/>
  <c r="M27" i="41"/>
  <c r="L27" i="41"/>
  <c r="K27" i="41"/>
  <c r="J27" i="41"/>
  <c r="I27" i="41"/>
  <c r="H27" i="41"/>
  <c r="G27" i="41"/>
  <c r="F27" i="41"/>
  <c r="E27" i="41"/>
  <c r="D27" i="41"/>
  <c r="C27" i="41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  <c r="C26" i="41"/>
  <c r="Q25" i="41"/>
  <c r="P25" i="41"/>
  <c r="O25" i="41"/>
  <c r="N25" i="41"/>
  <c r="M25" i="41"/>
  <c r="L25" i="41"/>
  <c r="K25" i="41"/>
  <c r="J25" i="41"/>
  <c r="I25" i="41"/>
  <c r="H25" i="41"/>
  <c r="G25" i="41"/>
  <c r="F25" i="41"/>
  <c r="E25" i="41"/>
  <c r="D25" i="41"/>
  <c r="C25" i="41"/>
  <c r="Q24" i="41"/>
  <c r="Q168" i="41" s="1"/>
  <c r="P24" i="41"/>
  <c r="O24" i="41"/>
  <c r="N24" i="41"/>
  <c r="M24" i="41"/>
  <c r="L24" i="41"/>
  <c r="K24" i="41"/>
  <c r="J24" i="41"/>
  <c r="I24" i="41"/>
  <c r="H24" i="41"/>
  <c r="G24" i="41"/>
  <c r="F24" i="41"/>
  <c r="E24" i="41"/>
  <c r="D24" i="41"/>
  <c r="C24" i="41"/>
  <c r="Q23" i="41"/>
  <c r="P23" i="41"/>
  <c r="P167" i="41" s="1"/>
  <c r="O23" i="41"/>
  <c r="N23" i="41"/>
  <c r="M23" i="41"/>
  <c r="L23" i="41"/>
  <c r="K23" i="41"/>
  <c r="J23" i="41"/>
  <c r="I23" i="41"/>
  <c r="H23" i="41"/>
  <c r="G23" i="41"/>
  <c r="F23" i="41"/>
  <c r="E23" i="41"/>
  <c r="D23" i="41"/>
  <c r="C23" i="41"/>
  <c r="Q22" i="41"/>
  <c r="Q166" i="41" s="1"/>
  <c r="P22" i="41"/>
  <c r="O22" i="41"/>
  <c r="O166" i="41" s="1"/>
  <c r="N22" i="41"/>
  <c r="M22" i="41"/>
  <c r="L22" i="41"/>
  <c r="K22" i="41"/>
  <c r="J22" i="41"/>
  <c r="I22" i="41"/>
  <c r="H22" i="41"/>
  <c r="G22" i="41"/>
  <c r="F22" i="41"/>
  <c r="E22" i="41"/>
  <c r="D22" i="41"/>
  <c r="C22" i="41"/>
  <c r="Q21" i="41"/>
  <c r="Q165" i="41" s="1"/>
  <c r="P21" i="41"/>
  <c r="P165" i="41" s="1"/>
  <c r="O21" i="41"/>
  <c r="N21" i="41"/>
  <c r="M21" i="41"/>
  <c r="L21" i="41"/>
  <c r="K21" i="41"/>
  <c r="J21" i="41"/>
  <c r="I21" i="41"/>
  <c r="H21" i="41"/>
  <c r="G21" i="41"/>
  <c r="F21" i="41"/>
  <c r="E21" i="41"/>
  <c r="D21" i="41"/>
  <c r="C21" i="41"/>
  <c r="Q20" i="41"/>
  <c r="P20" i="41"/>
  <c r="P164" i="41" s="1"/>
  <c r="O20" i="41"/>
  <c r="O164" i="41" s="1"/>
  <c r="N20" i="41"/>
  <c r="M20" i="41"/>
  <c r="L20" i="41"/>
  <c r="K20" i="41"/>
  <c r="J20" i="41"/>
  <c r="I20" i="41"/>
  <c r="H20" i="41"/>
  <c r="G20" i="41"/>
  <c r="F20" i="41"/>
  <c r="E20" i="41"/>
  <c r="D20" i="41"/>
  <c r="C20" i="41"/>
  <c r="Q16" i="41"/>
  <c r="P16" i="41"/>
  <c r="P192" i="41" s="1"/>
  <c r="O16" i="41"/>
  <c r="O192" i="41" s="1"/>
  <c r="N16" i="41"/>
  <c r="N192" i="41" s="1"/>
  <c r="M16" i="41"/>
  <c r="L16" i="41"/>
  <c r="K16" i="41"/>
  <c r="J16" i="41"/>
  <c r="I16" i="41"/>
  <c r="H16" i="41"/>
  <c r="H192" i="41" s="1"/>
  <c r="G16" i="41"/>
  <c r="G192" i="41" s="1"/>
  <c r="F16" i="41"/>
  <c r="F192" i="41" s="1"/>
  <c r="E16" i="41"/>
  <c r="D16" i="41"/>
  <c r="C16" i="41"/>
  <c r="Q15" i="41"/>
  <c r="Q191" i="41" s="1"/>
  <c r="P15" i="41"/>
  <c r="O15" i="41"/>
  <c r="O191" i="41" s="1"/>
  <c r="N15" i="41"/>
  <c r="N191" i="41" s="1"/>
  <c r="M15" i="41"/>
  <c r="M191" i="41" s="1"/>
  <c r="L15" i="41"/>
  <c r="K15" i="41"/>
  <c r="J15" i="41"/>
  <c r="I15" i="41"/>
  <c r="H15" i="41"/>
  <c r="G15" i="41"/>
  <c r="G191" i="41" s="1"/>
  <c r="F15" i="41"/>
  <c r="F191" i="41" s="1"/>
  <c r="E15" i="41"/>
  <c r="E191" i="41" s="1"/>
  <c r="D15" i="41"/>
  <c r="C15" i="41"/>
  <c r="Q14" i="41"/>
  <c r="P14" i="41"/>
  <c r="P190" i="41" s="1"/>
  <c r="O14" i="41"/>
  <c r="N14" i="41"/>
  <c r="N190" i="41" s="1"/>
  <c r="M14" i="41"/>
  <c r="M190" i="41" s="1"/>
  <c r="L14" i="41"/>
  <c r="L190" i="41" s="1"/>
  <c r="K14" i="41"/>
  <c r="J14" i="41"/>
  <c r="I14" i="41"/>
  <c r="H14" i="41"/>
  <c r="G14" i="41"/>
  <c r="F14" i="41"/>
  <c r="F190" i="41" s="1"/>
  <c r="E14" i="41"/>
  <c r="E190" i="41" s="1"/>
  <c r="D14" i="41"/>
  <c r="D190" i="41" s="1"/>
  <c r="C14" i="41"/>
  <c r="Q13" i="41"/>
  <c r="Q189" i="41" s="1"/>
  <c r="P13" i="41"/>
  <c r="O13" i="41"/>
  <c r="O189" i="41" s="1"/>
  <c r="N13" i="41"/>
  <c r="M13" i="41"/>
  <c r="M189" i="41" s="1"/>
  <c r="L13" i="41"/>
  <c r="L189" i="41" s="1"/>
  <c r="K13" i="41"/>
  <c r="K189" i="41" s="1"/>
  <c r="J13" i="41"/>
  <c r="I13" i="41"/>
  <c r="H13" i="41"/>
  <c r="G13" i="41"/>
  <c r="F13" i="41"/>
  <c r="E13" i="41"/>
  <c r="E189" i="41" s="1"/>
  <c r="D13" i="41"/>
  <c r="D189" i="41" s="1"/>
  <c r="C13" i="41"/>
  <c r="C189" i="41" s="1"/>
  <c r="Q12" i="41"/>
  <c r="Q188" i="41" s="1"/>
  <c r="P12" i="41"/>
  <c r="P188" i="41" s="1"/>
  <c r="O12" i="41"/>
  <c r="N12" i="41"/>
  <c r="M12" i="41"/>
  <c r="L12" i="41"/>
  <c r="L188" i="41" s="1"/>
  <c r="K12" i="41"/>
  <c r="K188" i="41" s="1"/>
  <c r="J12" i="41"/>
  <c r="J188" i="41" s="1"/>
  <c r="I12" i="41"/>
  <c r="H12" i="41"/>
  <c r="G12" i="41"/>
  <c r="F12" i="41"/>
  <c r="E12" i="41"/>
  <c r="D12" i="41"/>
  <c r="D188" i="41" s="1"/>
  <c r="C12" i="41"/>
  <c r="C188" i="41" s="1"/>
  <c r="Q11" i="41"/>
  <c r="Q187" i="41" s="1"/>
  <c r="P11" i="41"/>
  <c r="P187" i="41" s="1"/>
  <c r="O11" i="41"/>
  <c r="O187" i="41" s="1"/>
  <c r="N11" i="41"/>
  <c r="M11" i="41"/>
  <c r="L11" i="41"/>
  <c r="K11" i="41"/>
  <c r="K187" i="41" s="1"/>
  <c r="J11" i="41"/>
  <c r="J187" i="41" s="1"/>
  <c r="I11" i="41"/>
  <c r="I187" i="41" s="1"/>
  <c r="H11" i="41"/>
  <c r="G11" i="41"/>
  <c r="F11" i="41"/>
  <c r="E11" i="41"/>
  <c r="D11" i="41"/>
  <c r="C11" i="41"/>
  <c r="C187" i="41" s="1"/>
  <c r="Q10" i="41"/>
  <c r="Q186" i="41" s="1"/>
  <c r="P10" i="41"/>
  <c r="P186" i="41" s="1"/>
  <c r="O10" i="41"/>
  <c r="O186" i="41" s="1"/>
  <c r="N10" i="41"/>
  <c r="M10" i="41"/>
  <c r="L10" i="41"/>
  <c r="K10" i="41"/>
  <c r="J10" i="41"/>
  <c r="J186" i="41" s="1"/>
  <c r="I10" i="41"/>
  <c r="I186" i="41" s="1"/>
  <c r="H10" i="41"/>
  <c r="H186" i="41" s="1"/>
  <c r="G10" i="41"/>
  <c r="F10" i="41"/>
  <c r="E10" i="41"/>
  <c r="D10" i="41"/>
  <c r="C10" i="41"/>
  <c r="Q9" i="41"/>
  <c r="Q185" i="41" s="1"/>
  <c r="P9" i="41"/>
  <c r="P185" i="41" s="1"/>
  <c r="O9" i="41"/>
  <c r="O185" i="41" s="1"/>
  <c r="N9" i="41"/>
  <c r="M9" i="41"/>
  <c r="L9" i="41"/>
  <c r="K9" i="41"/>
  <c r="J9" i="41"/>
  <c r="I9" i="41"/>
  <c r="I185" i="41" s="1"/>
  <c r="H9" i="41"/>
  <c r="H185" i="41" s="1"/>
  <c r="G9" i="41"/>
  <c r="G185" i="41" s="1"/>
  <c r="F9" i="41"/>
  <c r="E9" i="41"/>
  <c r="D9" i="41"/>
  <c r="C9" i="41"/>
  <c r="Q8" i="41"/>
  <c r="P8" i="41"/>
  <c r="P184" i="41" s="1"/>
  <c r="O8" i="41"/>
  <c r="O184" i="41" s="1"/>
  <c r="N8" i="41"/>
  <c r="N184" i="41" s="1"/>
  <c r="M8" i="41"/>
  <c r="L8" i="41"/>
  <c r="K8" i="41"/>
  <c r="J8" i="41"/>
  <c r="I8" i="41"/>
  <c r="H8" i="41"/>
  <c r="H184" i="41" s="1"/>
  <c r="G8" i="41"/>
  <c r="G184" i="41" s="1"/>
  <c r="F8" i="41"/>
  <c r="F184" i="41" s="1"/>
  <c r="E8" i="41"/>
  <c r="D8" i="41"/>
  <c r="C8" i="41"/>
  <c r="Q7" i="41"/>
  <c r="Q183" i="41" s="1"/>
  <c r="P7" i="41"/>
  <c r="O7" i="41"/>
  <c r="O183" i="41" s="1"/>
  <c r="N7" i="41"/>
  <c r="N183" i="41" s="1"/>
  <c r="M7" i="41"/>
  <c r="M183" i="41" s="1"/>
  <c r="L7" i="41"/>
  <c r="K7" i="41"/>
  <c r="J7" i="41"/>
  <c r="I7" i="41"/>
  <c r="H7" i="41"/>
  <c r="G7" i="41"/>
  <c r="G183" i="41" s="1"/>
  <c r="F7" i="41"/>
  <c r="F183" i="41" s="1"/>
  <c r="E7" i="41"/>
  <c r="E183" i="41" s="1"/>
  <c r="D7" i="41"/>
  <c r="C7" i="41"/>
  <c r="Q6" i="41"/>
  <c r="P6" i="41"/>
  <c r="P182" i="41" s="1"/>
  <c r="O6" i="41"/>
  <c r="N6" i="41"/>
  <c r="N182" i="41" s="1"/>
  <c r="M6" i="41"/>
  <c r="M182" i="41" s="1"/>
  <c r="L6" i="41"/>
  <c r="L182" i="41" s="1"/>
  <c r="K6" i="41"/>
  <c r="J6" i="41"/>
  <c r="I6" i="41"/>
  <c r="H6" i="41"/>
  <c r="G6" i="41"/>
  <c r="F6" i="41"/>
  <c r="F182" i="41" s="1"/>
  <c r="E6" i="41"/>
  <c r="E182" i="41" s="1"/>
  <c r="D6" i="41"/>
  <c r="D182" i="41" s="1"/>
  <c r="C6" i="41"/>
  <c r="Q5" i="41"/>
  <c r="Q181" i="41" s="1"/>
  <c r="P5" i="41"/>
  <c r="O5" i="41"/>
  <c r="O181" i="41" s="1"/>
  <c r="N5" i="41"/>
  <c r="M5" i="41"/>
  <c r="M181" i="41" s="1"/>
  <c r="L5" i="41"/>
  <c r="L181" i="41" s="1"/>
  <c r="K5" i="41"/>
  <c r="K181" i="41" s="1"/>
  <c r="J5" i="41"/>
  <c r="I5" i="41"/>
  <c r="H5" i="41"/>
  <c r="G5" i="41"/>
  <c r="F5" i="41"/>
  <c r="E5" i="41"/>
  <c r="E181" i="41" s="1"/>
  <c r="D5" i="41"/>
  <c r="D181" i="41" s="1"/>
  <c r="C5" i="41"/>
  <c r="C181" i="41" s="1"/>
  <c r="Q4" i="41"/>
  <c r="Q180" i="41" s="1"/>
  <c r="P4" i="41"/>
  <c r="P180" i="41" s="1"/>
  <c r="O4" i="41"/>
  <c r="N4" i="41"/>
  <c r="M4" i="41"/>
  <c r="L4" i="41"/>
  <c r="L180" i="41" s="1"/>
  <c r="K4" i="41"/>
  <c r="K180" i="41" s="1"/>
  <c r="J4" i="41"/>
  <c r="J180" i="41" s="1"/>
  <c r="I4" i="41"/>
  <c r="H4" i="41"/>
  <c r="G4" i="41"/>
  <c r="F4" i="41"/>
  <c r="E4" i="41"/>
  <c r="D4" i="41"/>
  <c r="D180" i="41" s="1"/>
  <c r="BW162" i="40"/>
  <c r="BW160" i="40"/>
  <c r="BW159" i="40"/>
  <c r="BW158" i="40"/>
  <c r="BW157" i="40"/>
  <c r="BW156" i="40"/>
  <c r="BW155" i="40"/>
  <c r="BW154" i="40"/>
  <c r="BW153" i="40"/>
  <c r="BW152" i="40"/>
  <c r="BW151" i="40"/>
  <c r="BW150" i="40"/>
  <c r="BW149" i="40"/>
  <c r="BW148" i="40"/>
  <c r="BW146" i="40"/>
  <c r="BW144" i="40"/>
  <c r="BW143" i="40"/>
  <c r="BW142" i="40"/>
  <c r="BW141" i="40"/>
  <c r="BW140" i="40"/>
  <c r="BW139" i="40"/>
  <c r="BW138" i="40"/>
  <c r="BW137" i="40"/>
  <c r="BW136" i="40"/>
  <c r="BW135" i="40"/>
  <c r="BW134" i="40"/>
  <c r="BW133" i="40"/>
  <c r="BW132" i="40"/>
  <c r="BW130" i="40"/>
  <c r="BW128" i="40"/>
  <c r="BW127" i="40"/>
  <c r="BW126" i="40"/>
  <c r="BW125" i="40"/>
  <c r="BW124" i="40"/>
  <c r="BW123" i="40"/>
  <c r="BW122" i="40"/>
  <c r="BW121" i="40"/>
  <c r="BW120" i="40"/>
  <c r="BW119" i="40"/>
  <c r="BW118" i="40"/>
  <c r="BW117" i="40"/>
  <c r="BW116" i="40"/>
  <c r="BW114" i="40"/>
  <c r="BW112" i="40"/>
  <c r="BW111" i="40"/>
  <c r="BW110" i="40"/>
  <c r="BW109" i="40"/>
  <c r="BW108" i="40"/>
  <c r="BW107" i="40"/>
  <c r="BW106" i="40"/>
  <c r="BW105" i="40"/>
  <c r="BW104" i="40"/>
  <c r="BW103" i="40"/>
  <c r="BW102" i="40"/>
  <c r="BW101" i="40"/>
  <c r="BW100" i="40"/>
  <c r="BW98" i="40"/>
  <c r="BW96" i="40"/>
  <c r="BW95" i="40"/>
  <c r="BW94" i="40"/>
  <c r="BW93" i="40"/>
  <c r="BW92" i="40"/>
  <c r="BW91" i="40"/>
  <c r="BW90" i="40"/>
  <c r="BW89" i="40"/>
  <c r="BW88" i="40"/>
  <c r="BW87" i="40"/>
  <c r="BW86" i="40"/>
  <c r="BW85" i="40"/>
  <c r="BW84" i="40"/>
  <c r="BW82" i="40"/>
  <c r="BW80" i="40"/>
  <c r="BW79" i="40"/>
  <c r="BW78" i="40"/>
  <c r="BW77" i="40"/>
  <c r="BW76" i="40"/>
  <c r="BW75" i="40"/>
  <c r="BW74" i="40"/>
  <c r="BW73" i="40"/>
  <c r="BW72" i="40"/>
  <c r="BW71" i="40"/>
  <c r="BW70" i="40"/>
  <c r="BW69" i="40"/>
  <c r="BW68" i="40"/>
  <c r="BW66" i="40"/>
  <c r="BW64" i="40"/>
  <c r="BW63" i="40"/>
  <c r="BW62" i="40"/>
  <c r="BW61" i="40"/>
  <c r="BW60" i="40"/>
  <c r="BW59" i="40"/>
  <c r="BW58" i="40"/>
  <c r="BW57" i="40"/>
  <c r="BW56" i="40"/>
  <c r="BW55" i="40"/>
  <c r="BW54" i="40"/>
  <c r="BW53" i="40"/>
  <c r="BW52" i="40"/>
  <c r="BW50" i="40"/>
  <c r="BW48" i="40"/>
  <c r="BW47" i="40"/>
  <c r="BW46" i="40"/>
  <c r="BW45" i="40"/>
  <c r="BW44" i="40"/>
  <c r="BW43" i="40"/>
  <c r="BW42" i="40"/>
  <c r="BW41" i="40"/>
  <c r="BW40" i="40"/>
  <c r="BW39" i="40"/>
  <c r="BW38" i="40"/>
  <c r="BW37" i="40"/>
  <c r="BW36" i="40"/>
  <c r="BW34" i="40"/>
  <c r="BW32" i="40"/>
  <c r="BW31" i="40"/>
  <c r="BW30" i="40"/>
  <c r="BW29" i="40"/>
  <c r="BW28" i="40"/>
  <c r="BW27" i="40"/>
  <c r="BW26" i="40"/>
  <c r="BW25" i="40"/>
  <c r="BW24" i="40"/>
  <c r="BW23" i="40"/>
  <c r="BW22" i="40"/>
  <c r="BW21" i="40"/>
  <c r="BW20" i="40"/>
  <c r="BW18" i="40"/>
  <c r="BW16" i="40"/>
  <c r="BW15" i="40"/>
  <c r="BW14" i="40"/>
  <c r="BW13" i="40"/>
  <c r="BW12" i="40"/>
  <c r="BW11" i="40"/>
  <c r="BW10" i="40"/>
  <c r="BW9" i="40"/>
  <c r="BW8" i="40"/>
  <c r="BW7" i="40"/>
  <c r="BW6" i="40"/>
  <c r="BW5" i="40"/>
  <c r="BW4" i="40"/>
  <c r="BD162" i="40"/>
  <c r="BD160" i="40"/>
  <c r="BD159" i="40"/>
  <c r="BD158" i="40"/>
  <c r="BD157" i="40"/>
  <c r="BD156" i="40"/>
  <c r="BD155" i="40"/>
  <c r="BD154" i="40"/>
  <c r="BD153" i="40"/>
  <c r="BD152" i="40"/>
  <c r="BD151" i="40"/>
  <c r="BD150" i="40"/>
  <c r="BD149" i="40"/>
  <c r="BD148" i="40"/>
  <c r="BD146" i="40"/>
  <c r="BD144" i="40"/>
  <c r="BD143" i="40"/>
  <c r="BD142" i="40"/>
  <c r="BD141" i="40"/>
  <c r="BD140" i="40"/>
  <c r="BD139" i="40"/>
  <c r="BD138" i="40"/>
  <c r="BD137" i="40"/>
  <c r="BD136" i="40"/>
  <c r="BD135" i="40"/>
  <c r="BD134" i="40"/>
  <c r="BD133" i="40"/>
  <c r="BD132" i="40"/>
  <c r="BD130" i="40"/>
  <c r="BD128" i="40"/>
  <c r="BD127" i="40"/>
  <c r="BD126" i="40"/>
  <c r="BD125" i="40"/>
  <c r="BD124" i="40"/>
  <c r="BD123" i="40"/>
  <c r="BD122" i="40"/>
  <c r="BD121" i="40"/>
  <c r="BD120" i="40"/>
  <c r="BD119" i="40"/>
  <c r="BD118" i="40"/>
  <c r="BD117" i="40"/>
  <c r="BD116" i="40"/>
  <c r="BD114" i="40"/>
  <c r="BD112" i="40"/>
  <c r="BD111" i="40"/>
  <c r="BD110" i="40"/>
  <c r="BD109" i="40"/>
  <c r="BD108" i="40"/>
  <c r="BD107" i="40"/>
  <c r="BD106" i="40"/>
  <c r="BD105" i="40"/>
  <c r="BD104" i="40"/>
  <c r="BD103" i="40"/>
  <c r="BD102" i="40"/>
  <c r="BD101" i="40"/>
  <c r="BD100" i="40"/>
  <c r="BD98" i="40"/>
  <c r="BD96" i="40"/>
  <c r="BD95" i="40"/>
  <c r="BD94" i="40"/>
  <c r="BD93" i="40"/>
  <c r="BD92" i="40"/>
  <c r="BD91" i="40"/>
  <c r="BD90" i="40"/>
  <c r="BD89" i="40"/>
  <c r="BD88" i="40"/>
  <c r="BD87" i="40"/>
  <c r="BD86" i="40"/>
  <c r="BD85" i="40"/>
  <c r="BD84" i="40"/>
  <c r="BD82" i="40"/>
  <c r="BD80" i="40"/>
  <c r="BD79" i="40"/>
  <c r="BD78" i="40"/>
  <c r="BD77" i="40"/>
  <c r="BD76" i="40"/>
  <c r="BD75" i="40"/>
  <c r="BD74" i="40"/>
  <c r="BD73" i="40"/>
  <c r="BD72" i="40"/>
  <c r="BD71" i="40"/>
  <c r="BD70" i="40"/>
  <c r="BD69" i="40"/>
  <c r="BD68" i="40"/>
  <c r="BD66" i="40"/>
  <c r="BD64" i="40"/>
  <c r="BD63" i="40"/>
  <c r="BD62" i="40"/>
  <c r="BD61" i="40"/>
  <c r="BD60" i="40"/>
  <c r="BD59" i="40"/>
  <c r="BD58" i="40"/>
  <c r="BD57" i="40"/>
  <c r="BD56" i="40"/>
  <c r="BD55" i="40"/>
  <c r="BD54" i="40"/>
  <c r="BD53" i="40"/>
  <c r="BD52" i="40"/>
  <c r="BD50" i="40"/>
  <c r="BD48" i="40"/>
  <c r="BD47" i="40"/>
  <c r="BD46" i="40"/>
  <c r="BD45" i="40"/>
  <c r="BD44" i="40"/>
  <c r="BD43" i="40"/>
  <c r="BD42" i="40"/>
  <c r="BD41" i="40"/>
  <c r="BD40" i="40"/>
  <c r="BD39" i="40"/>
  <c r="BD38" i="40"/>
  <c r="BD37" i="40"/>
  <c r="BD36" i="40"/>
  <c r="BD34" i="40"/>
  <c r="BD32" i="40"/>
  <c r="BD31" i="40"/>
  <c r="BD30" i="40"/>
  <c r="BD29" i="40"/>
  <c r="BD28" i="40"/>
  <c r="BD27" i="40"/>
  <c r="BD26" i="40"/>
  <c r="BD25" i="40"/>
  <c r="BD24" i="40"/>
  <c r="BD23" i="40"/>
  <c r="BD22" i="40"/>
  <c r="BD21" i="40"/>
  <c r="BD20" i="40"/>
  <c r="BD18" i="40"/>
  <c r="BD16" i="40"/>
  <c r="BD15" i="40"/>
  <c r="BD14" i="40"/>
  <c r="BD13" i="40"/>
  <c r="BD12" i="40"/>
  <c r="BD11" i="40"/>
  <c r="BD10" i="40"/>
  <c r="BD9" i="40"/>
  <c r="BD8" i="40"/>
  <c r="BD7" i="40"/>
  <c r="BD6" i="40"/>
  <c r="BD5" i="40"/>
  <c r="BD4" i="40"/>
  <c r="AK162" i="40"/>
  <c r="AK160" i="40"/>
  <c r="AK159" i="40"/>
  <c r="AK158" i="40"/>
  <c r="AK157" i="40"/>
  <c r="AK156" i="40"/>
  <c r="AK155" i="40"/>
  <c r="AK154" i="40"/>
  <c r="AK153" i="40"/>
  <c r="AK152" i="40"/>
  <c r="AK151" i="40"/>
  <c r="AK150" i="40"/>
  <c r="AK149" i="40"/>
  <c r="AK148" i="40"/>
  <c r="AK146" i="40"/>
  <c r="AK144" i="40"/>
  <c r="AK143" i="40"/>
  <c r="AK142" i="40"/>
  <c r="AK141" i="40"/>
  <c r="AK140" i="40"/>
  <c r="AK139" i="40"/>
  <c r="AK138" i="40"/>
  <c r="AK137" i="40"/>
  <c r="AK136" i="40"/>
  <c r="AK135" i="40"/>
  <c r="AK134" i="40"/>
  <c r="AK133" i="40"/>
  <c r="AK132" i="40"/>
  <c r="AK130" i="40"/>
  <c r="AK128" i="40"/>
  <c r="AK127" i="40"/>
  <c r="AK126" i="40"/>
  <c r="AK125" i="40"/>
  <c r="AK124" i="40"/>
  <c r="AK123" i="40"/>
  <c r="AK122" i="40"/>
  <c r="AK121" i="40"/>
  <c r="AK120" i="40"/>
  <c r="AK119" i="40"/>
  <c r="AK118" i="40"/>
  <c r="AK117" i="40"/>
  <c r="AK116" i="40"/>
  <c r="AK114" i="40"/>
  <c r="AK112" i="40"/>
  <c r="AK111" i="40"/>
  <c r="AK110" i="40"/>
  <c r="AK109" i="40"/>
  <c r="AK108" i="40"/>
  <c r="AK107" i="40"/>
  <c r="AK106" i="40"/>
  <c r="AK105" i="40"/>
  <c r="AK104" i="40"/>
  <c r="AK103" i="40"/>
  <c r="AK102" i="40"/>
  <c r="AK101" i="40"/>
  <c r="AK100" i="40"/>
  <c r="AK98" i="40"/>
  <c r="AK96" i="40"/>
  <c r="AK95" i="40"/>
  <c r="AK94" i="40"/>
  <c r="AK93" i="40"/>
  <c r="AK92" i="40"/>
  <c r="AK91" i="40"/>
  <c r="AK90" i="40"/>
  <c r="AK89" i="40"/>
  <c r="AK88" i="40"/>
  <c r="AK87" i="40"/>
  <c r="AK86" i="40"/>
  <c r="AK85" i="40"/>
  <c r="AK84" i="40"/>
  <c r="AK82" i="40"/>
  <c r="AK80" i="40"/>
  <c r="AK79" i="40"/>
  <c r="AK78" i="40"/>
  <c r="AK77" i="40"/>
  <c r="AK76" i="40"/>
  <c r="AK75" i="40"/>
  <c r="AK74" i="40"/>
  <c r="AK73" i="40"/>
  <c r="AK72" i="40"/>
  <c r="AK71" i="40"/>
  <c r="AK70" i="40"/>
  <c r="AK69" i="40"/>
  <c r="AK68" i="40"/>
  <c r="AK66" i="40"/>
  <c r="AK64" i="40"/>
  <c r="AK63" i="40"/>
  <c r="AK62" i="40"/>
  <c r="AK61" i="40"/>
  <c r="AK60" i="40"/>
  <c r="AK59" i="40"/>
  <c r="AK58" i="40"/>
  <c r="AK57" i="40"/>
  <c r="AK56" i="40"/>
  <c r="AK55" i="40"/>
  <c r="AK54" i="40"/>
  <c r="AK53" i="40"/>
  <c r="AK52" i="40"/>
  <c r="AK50" i="40"/>
  <c r="AK48" i="40"/>
  <c r="AK47" i="40"/>
  <c r="AK46" i="40"/>
  <c r="AK45" i="40"/>
  <c r="AK44" i="40"/>
  <c r="AK43" i="40"/>
  <c r="AK42" i="40"/>
  <c r="AK41" i="40"/>
  <c r="AK40" i="40"/>
  <c r="AK39" i="40"/>
  <c r="AK38" i="40"/>
  <c r="AK37" i="40"/>
  <c r="AK36" i="40"/>
  <c r="AK34" i="40"/>
  <c r="AK32" i="40"/>
  <c r="AK31" i="40"/>
  <c r="AK30" i="40"/>
  <c r="AK29" i="40"/>
  <c r="AK28" i="40"/>
  <c r="AK27" i="40"/>
  <c r="AK26" i="40"/>
  <c r="AK25" i="40"/>
  <c r="AK24" i="40"/>
  <c r="AK23" i="40"/>
  <c r="AK22" i="40"/>
  <c r="AK21" i="40"/>
  <c r="AK20" i="40"/>
  <c r="AK18" i="40"/>
  <c r="AK16" i="40"/>
  <c r="AK15" i="40"/>
  <c r="AK14" i="40"/>
  <c r="AK13" i="40"/>
  <c r="AK12" i="40"/>
  <c r="AK11" i="40"/>
  <c r="AK10" i="40"/>
  <c r="AK9" i="40"/>
  <c r="AK8" i="40"/>
  <c r="AK7" i="40"/>
  <c r="AK6" i="40"/>
  <c r="AK5" i="40"/>
  <c r="AK4" i="40"/>
  <c r="R162" i="40"/>
  <c r="R160" i="40"/>
  <c r="R159" i="40"/>
  <c r="R158" i="40"/>
  <c r="R157" i="40"/>
  <c r="R156" i="40"/>
  <c r="R155" i="40"/>
  <c r="R154" i="40"/>
  <c r="R153" i="40"/>
  <c r="R152" i="40"/>
  <c r="R151" i="40"/>
  <c r="R150" i="40"/>
  <c r="R149" i="40"/>
  <c r="R148" i="40"/>
  <c r="R146" i="40"/>
  <c r="R144" i="40"/>
  <c r="R143" i="40"/>
  <c r="R142" i="40"/>
  <c r="R141" i="40"/>
  <c r="R140" i="40"/>
  <c r="R139" i="40"/>
  <c r="R138" i="40"/>
  <c r="R137" i="40"/>
  <c r="R136" i="40"/>
  <c r="R135" i="40"/>
  <c r="R134" i="40"/>
  <c r="R133" i="40"/>
  <c r="R132" i="40"/>
  <c r="R130" i="40"/>
  <c r="R128" i="40"/>
  <c r="R127" i="40"/>
  <c r="R126" i="40"/>
  <c r="R125" i="40"/>
  <c r="R124" i="40"/>
  <c r="R123" i="40"/>
  <c r="R122" i="40"/>
  <c r="R121" i="40"/>
  <c r="R120" i="40"/>
  <c r="R119" i="40"/>
  <c r="R118" i="40"/>
  <c r="R117" i="40"/>
  <c r="R116" i="40"/>
  <c r="R114" i="40"/>
  <c r="R112" i="40"/>
  <c r="R111" i="40"/>
  <c r="R110" i="40"/>
  <c r="R109" i="40"/>
  <c r="R108" i="40"/>
  <c r="R107" i="40"/>
  <c r="R106" i="40"/>
  <c r="R105" i="40"/>
  <c r="R104" i="40"/>
  <c r="R103" i="40"/>
  <c r="R102" i="40"/>
  <c r="R101" i="40"/>
  <c r="R100" i="40"/>
  <c r="R98" i="40"/>
  <c r="R96" i="40"/>
  <c r="R95" i="40"/>
  <c r="R94" i="40"/>
  <c r="R93" i="40"/>
  <c r="R92" i="40"/>
  <c r="R91" i="40"/>
  <c r="R90" i="40"/>
  <c r="R89" i="40"/>
  <c r="R88" i="40"/>
  <c r="R87" i="40"/>
  <c r="R86" i="40"/>
  <c r="R85" i="40"/>
  <c r="R84" i="40"/>
  <c r="R82" i="40"/>
  <c r="R80" i="40"/>
  <c r="R79" i="40"/>
  <c r="R78" i="40"/>
  <c r="R77" i="40"/>
  <c r="R76" i="40"/>
  <c r="R75" i="40"/>
  <c r="R74" i="40"/>
  <c r="R73" i="40"/>
  <c r="R72" i="40"/>
  <c r="R71" i="40"/>
  <c r="R70" i="40"/>
  <c r="R69" i="40"/>
  <c r="R68" i="40"/>
  <c r="R66" i="40"/>
  <c r="R64" i="40"/>
  <c r="R63" i="40"/>
  <c r="R62" i="40"/>
  <c r="R61" i="40"/>
  <c r="R60" i="40"/>
  <c r="R59" i="40"/>
  <c r="R58" i="40"/>
  <c r="R57" i="40"/>
  <c r="R56" i="40"/>
  <c r="R55" i="40"/>
  <c r="R54" i="40"/>
  <c r="R53" i="40"/>
  <c r="R52" i="40"/>
  <c r="R50" i="40"/>
  <c r="R48" i="40"/>
  <c r="R47" i="40"/>
  <c r="R46" i="40"/>
  <c r="R45" i="40"/>
  <c r="R44" i="40"/>
  <c r="R43" i="40"/>
  <c r="R42" i="40"/>
  <c r="R41" i="40"/>
  <c r="R40" i="40"/>
  <c r="R39" i="40"/>
  <c r="R38" i="40"/>
  <c r="R37" i="40"/>
  <c r="R36" i="40"/>
  <c r="R34" i="40"/>
  <c r="R32" i="40"/>
  <c r="R31" i="40"/>
  <c r="R30" i="40"/>
  <c r="R29" i="40"/>
  <c r="R28" i="40"/>
  <c r="R27" i="40"/>
  <c r="R26" i="40"/>
  <c r="R25" i="40"/>
  <c r="R24" i="40"/>
  <c r="R23" i="40"/>
  <c r="R22" i="40"/>
  <c r="R21" i="40"/>
  <c r="R20" i="40"/>
  <c r="R18" i="40"/>
  <c r="O141" i="39"/>
  <c r="O113" i="39"/>
  <c r="O99" i="39"/>
  <c r="O85" i="39"/>
  <c r="O71" i="39"/>
  <c r="O57" i="39"/>
  <c r="O43" i="39"/>
  <c r="O29" i="39"/>
  <c r="O15" i="39"/>
  <c r="O73" i="39"/>
  <c r="O87" i="39" s="1"/>
  <c r="O101" i="39" s="1"/>
  <c r="O129" i="39" s="1"/>
  <c r="O143" i="39" s="1"/>
  <c r="O157" i="39" s="1"/>
  <c r="O171" i="39" s="1"/>
  <c r="O45" i="39"/>
  <c r="I180" i="41" l="1"/>
  <c r="J181" i="41"/>
  <c r="C182" i="41"/>
  <c r="K182" i="41"/>
  <c r="D183" i="41"/>
  <c r="L183" i="41"/>
  <c r="E184" i="41"/>
  <c r="M184" i="41"/>
  <c r="F185" i="41"/>
  <c r="N185" i="41"/>
  <c r="G186" i="41"/>
  <c r="H187" i="41"/>
  <c r="I188" i="41"/>
  <c r="J189" i="41"/>
  <c r="C190" i="41"/>
  <c r="K190" i="41"/>
  <c r="D191" i="41"/>
  <c r="L191" i="41"/>
  <c r="E192" i="41"/>
  <c r="M192" i="41"/>
  <c r="G164" i="41"/>
  <c r="H165" i="41"/>
  <c r="I166" i="41"/>
  <c r="J167" i="41"/>
  <c r="C168" i="41"/>
  <c r="K168" i="41"/>
  <c r="D169" i="41"/>
  <c r="L169" i="41"/>
  <c r="E170" i="41"/>
  <c r="M170" i="41"/>
  <c r="F171" i="41"/>
  <c r="N171" i="41"/>
  <c r="G172" i="41"/>
  <c r="H173" i="41"/>
  <c r="I174" i="41"/>
  <c r="J175" i="41"/>
  <c r="C176" i="41"/>
  <c r="K176" i="41"/>
  <c r="F180" i="41"/>
  <c r="N180" i="41"/>
  <c r="G181" i="41"/>
  <c r="H182" i="41"/>
  <c r="I183" i="41"/>
  <c r="J184" i="41"/>
  <c r="C185" i="41"/>
  <c r="K185" i="41"/>
  <c r="D186" i="41"/>
  <c r="L186" i="41"/>
  <c r="E187" i="41"/>
  <c r="M187" i="41"/>
  <c r="F188" i="41"/>
  <c r="N188" i="41"/>
  <c r="G189" i="41"/>
  <c r="H190" i="41"/>
  <c r="I191" i="41"/>
  <c r="J192" i="41"/>
  <c r="H180" i="41"/>
  <c r="I181" i="41"/>
  <c r="J182" i="41"/>
  <c r="C183" i="41"/>
  <c r="K183" i="41"/>
  <c r="D184" i="41"/>
  <c r="L184" i="41"/>
  <c r="E185" i="41"/>
  <c r="M185" i="41"/>
  <c r="F186" i="41"/>
  <c r="N186" i="41"/>
  <c r="G187" i="41"/>
  <c r="H188" i="41"/>
  <c r="I189" i="41"/>
  <c r="J190" i="41"/>
  <c r="K191" i="41"/>
  <c r="D192" i="41"/>
  <c r="L192" i="41"/>
  <c r="C191" i="41"/>
  <c r="E164" i="41"/>
  <c r="M164" i="41"/>
  <c r="F165" i="41"/>
  <c r="N165" i="41"/>
  <c r="G166" i="41"/>
  <c r="H167" i="41"/>
  <c r="I168" i="41"/>
  <c r="J169" i="41"/>
  <c r="C170" i="41"/>
  <c r="K170" i="41"/>
  <c r="D171" i="41"/>
  <c r="L171" i="41"/>
  <c r="E172" i="41"/>
  <c r="M172" i="41"/>
  <c r="E169" i="41"/>
  <c r="M169" i="41"/>
  <c r="F170" i="41"/>
  <c r="N170" i="41"/>
  <c r="G171" i="41"/>
  <c r="H172" i="41"/>
  <c r="I173" i="41"/>
  <c r="J174" i="41"/>
  <c r="C175" i="41"/>
  <c r="K175" i="41"/>
  <c r="D176" i="41"/>
  <c r="L176" i="41"/>
  <c r="H164" i="41"/>
  <c r="I165" i="41"/>
  <c r="J166" i="41"/>
  <c r="C167" i="41"/>
  <c r="K167" i="41"/>
  <c r="D168" i="41"/>
  <c r="L168" i="41"/>
  <c r="F173" i="41"/>
  <c r="N173" i="41"/>
  <c r="G174" i="41"/>
  <c r="H175" i="41"/>
  <c r="I176" i="41"/>
  <c r="I164" i="41"/>
  <c r="Q164" i="41"/>
  <c r="J165" i="41"/>
  <c r="C166" i="41"/>
  <c r="K166" i="41"/>
  <c r="D167" i="41"/>
  <c r="L167" i="41"/>
  <c r="E168" i="41"/>
  <c r="M168" i="41"/>
  <c r="F169" i="41"/>
  <c r="N169" i="41"/>
  <c r="G170" i="41"/>
  <c r="O170" i="41"/>
  <c r="H171" i="41"/>
  <c r="P171" i="41"/>
  <c r="I172" i="41"/>
  <c r="Q172" i="41"/>
  <c r="J173" i="41"/>
  <c r="C174" i="41"/>
  <c r="K174" i="41"/>
  <c r="D175" i="41"/>
  <c r="L175" i="41"/>
  <c r="E176" i="41"/>
  <c r="M176" i="41"/>
  <c r="E180" i="41"/>
  <c r="M180" i="41"/>
  <c r="F181" i="41"/>
  <c r="N181" i="41"/>
  <c r="G182" i="41"/>
  <c r="O182" i="41"/>
  <c r="H183" i="41"/>
  <c r="P183" i="41"/>
  <c r="I184" i="41"/>
  <c r="Q184" i="41"/>
  <c r="J185" i="41"/>
  <c r="C186" i="41"/>
  <c r="K186" i="41"/>
  <c r="D187" i="41"/>
  <c r="L187" i="41"/>
  <c r="E188" i="41"/>
  <c r="M188" i="41"/>
  <c r="F189" i="41"/>
  <c r="N189" i="41"/>
  <c r="G190" i="41"/>
  <c r="O190" i="41"/>
  <c r="H191" i="41"/>
  <c r="P191" i="41"/>
  <c r="I192" i="41"/>
  <c r="Q192" i="41"/>
  <c r="J164" i="41"/>
  <c r="C165" i="41"/>
  <c r="K165" i="41"/>
  <c r="D166" i="41"/>
  <c r="L166" i="41"/>
  <c r="E167" i="41"/>
  <c r="M167" i="41"/>
  <c r="F168" i="41"/>
  <c r="N168" i="41"/>
  <c r="G169" i="41"/>
  <c r="O169" i="41"/>
  <c r="H170" i="41"/>
  <c r="P170" i="41"/>
  <c r="I171" i="41"/>
  <c r="Q171" i="41"/>
  <c r="J172" i="41"/>
  <c r="C173" i="41"/>
  <c r="K173" i="41"/>
  <c r="D174" i="41"/>
  <c r="L174" i="41"/>
  <c r="E175" i="41"/>
  <c r="M175" i="41"/>
  <c r="F176" i="41"/>
  <c r="N176" i="41"/>
  <c r="C164" i="41"/>
  <c r="K164" i="41"/>
  <c r="D165" i="41"/>
  <c r="L165" i="41"/>
  <c r="E166" i="41"/>
  <c r="M166" i="41"/>
  <c r="F167" i="41"/>
  <c r="N167" i="41"/>
  <c r="G168" i="41"/>
  <c r="O168" i="41"/>
  <c r="H169" i="41"/>
  <c r="P169" i="41"/>
  <c r="I170" i="41"/>
  <c r="Q170" i="41"/>
  <c r="J171" i="41"/>
  <c r="C172" i="41"/>
  <c r="K172" i="41"/>
  <c r="D173" i="41"/>
  <c r="L173" i="41"/>
  <c r="E174" i="41"/>
  <c r="M174" i="41"/>
  <c r="F175" i="41"/>
  <c r="N175" i="41"/>
  <c r="G176" i="41"/>
  <c r="O176" i="41"/>
  <c r="G180" i="41"/>
  <c r="O180" i="41"/>
  <c r="H181" i="41"/>
  <c r="P181" i="41"/>
  <c r="I182" i="41"/>
  <c r="Q182" i="41"/>
  <c r="J183" i="41"/>
  <c r="C184" i="41"/>
  <c r="K184" i="41"/>
  <c r="D185" i="41"/>
  <c r="L185" i="41"/>
  <c r="E186" i="41"/>
  <c r="M186" i="41"/>
  <c r="F187" i="41"/>
  <c r="N187" i="41"/>
  <c r="G188" i="41"/>
  <c r="O188" i="41"/>
  <c r="H189" i="41"/>
  <c r="P189" i="41"/>
  <c r="I190" i="41"/>
  <c r="Q190" i="41"/>
  <c r="J191" i="41"/>
  <c r="C192" i="41"/>
  <c r="K192" i="41"/>
  <c r="D164" i="41"/>
  <c r="L164" i="41"/>
  <c r="E165" i="41"/>
  <c r="M165" i="41"/>
  <c r="F166" i="41"/>
  <c r="N166" i="41"/>
  <c r="G167" i="41"/>
  <c r="O167" i="41"/>
  <c r="H168" i="41"/>
  <c r="P168" i="41"/>
  <c r="I169" i="41"/>
  <c r="Q169" i="41"/>
  <c r="J170" i="41"/>
  <c r="C171" i="41"/>
  <c r="K171" i="41"/>
  <c r="D172" i="41"/>
  <c r="L172" i="41"/>
  <c r="E173" i="41"/>
  <c r="M173" i="41"/>
  <c r="F174" i="41"/>
  <c r="N174" i="41"/>
  <c r="G175" i="41"/>
  <c r="O175" i="41"/>
  <c r="H176" i="41"/>
  <c r="P176" i="41"/>
  <c r="F164" i="41"/>
  <c r="N164" i="41"/>
  <c r="G165" i="41"/>
  <c r="O165" i="41"/>
  <c r="H166" i="41"/>
  <c r="P166" i="41"/>
  <c r="I167" i="41"/>
  <c r="Q167" i="41"/>
  <c r="J168" i="41"/>
  <c r="C169" i="41"/>
  <c r="K169" i="41"/>
  <c r="D170" i="41"/>
  <c r="L170" i="41"/>
  <c r="E171" i="41"/>
  <c r="M171" i="41"/>
  <c r="F172" i="41"/>
  <c r="N172" i="41"/>
  <c r="G173" i="41"/>
  <c r="O173" i="41"/>
  <c r="H174" i="41"/>
  <c r="P174" i="41"/>
  <c r="I175" i="41"/>
  <c r="Q175" i="41"/>
  <c r="J176" i="41"/>
  <c r="J177" i="39"/>
  <c r="E178" i="39"/>
  <c r="M178" i="39"/>
  <c r="H179" i="39"/>
  <c r="K180" i="39"/>
  <c r="F181" i="39"/>
  <c r="N181" i="39"/>
  <c r="I182" i="39"/>
  <c r="K177" i="39"/>
  <c r="F178" i="39"/>
  <c r="N178" i="39"/>
  <c r="I179" i="39"/>
  <c r="L180" i="39"/>
  <c r="G181" i="39"/>
  <c r="O181" i="39"/>
  <c r="J182" i="39"/>
  <c r="D177" i="39"/>
  <c r="E177" i="39"/>
  <c r="M177" i="39"/>
  <c r="H178" i="39"/>
  <c r="K179" i="39"/>
  <c r="F180" i="39"/>
  <c r="N180" i="39"/>
  <c r="I181" i="39"/>
  <c r="D182" i="39"/>
  <c r="L182" i="39"/>
  <c r="L174" i="39"/>
  <c r="O175" i="39"/>
  <c r="J176" i="39"/>
  <c r="F177" i="39"/>
  <c r="N177" i="39"/>
  <c r="I178" i="39"/>
  <c r="D179" i="39"/>
  <c r="L179" i="39"/>
  <c r="G180" i="39"/>
  <c r="O180" i="39"/>
  <c r="J181" i="39"/>
  <c r="E182" i="39"/>
  <c r="M182" i="39"/>
  <c r="F172" i="39"/>
  <c r="G175" i="39"/>
  <c r="J173" i="39"/>
  <c r="H175" i="39"/>
  <c r="G177" i="39"/>
  <c r="J178" i="39"/>
  <c r="E179" i="39"/>
  <c r="M179" i="39"/>
  <c r="H180" i="39"/>
  <c r="K181" i="39"/>
  <c r="F182" i="39"/>
  <c r="N182" i="39"/>
  <c r="I173" i="39"/>
  <c r="G172" i="39"/>
  <c r="E174" i="39"/>
  <c r="K176" i="39"/>
  <c r="K173" i="39"/>
  <c r="N174" i="39"/>
  <c r="D176" i="39"/>
  <c r="H177" i="39"/>
  <c r="K178" i="39"/>
  <c r="N179" i="39"/>
  <c r="I180" i="39"/>
  <c r="D181" i="39"/>
  <c r="L181" i="39"/>
  <c r="G182" i="39"/>
  <c r="O182" i="39"/>
  <c r="N172" i="39"/>
  <c r="D174" i="39"/>
  <c r="O172" i="39"/>
  <c r="M174" i="39"/>
  <c r="C176" i="39"/>
  <c r="O177" i="39"/>
  <c r="F174" i="39"/>
  <c r="I175" i="39"/>
  <c r="L176" i="39"/>
  <c r="F179" i="39"/>
  <c r="I177" i="39"/>
  <c r="D178" i="39"/>
  <c r="L178" i="39"/>
  <c r="G179" i="39"/>
  <c r="O179" i="39"/>
  <c r="J180" i="39"/>
  <c r="E181" i="39"/>
  <c r="M181" i="39"/>
  <c r="H182" i="39"/>
  <c r="BR196" i="40"/>
  <c r="BN200" i="40"/>
  <c r="BQ203" i="40"/>
  <c r="BT206" i="40"/>
  <c r="H196" i="40"/>
  <c r="P196" i="40"/>
  <c r="I197" i="40"/>
  <c r="Q197" i="40"/>
  <c r="J198" i="40"/>
  <c r="C199" i="40"/>
  <c r="K199" i="40"/>
  <c r="D200" i="40"/>
  <c r="L200" i="40"/>
  <c r="E201" i="40"/>
  <c r="M201" i="40"/>
  <c r="F202" i="40"/>
  <c r="N202" i="40"/>
  <c r="G203" i="40"/>
  <c r="O203" i="40"/>
  <c r="H204" i="40"/>
  <c r="P204" i="40"/>
  <c r="I205" i="40"/>
  <c r="Q205" i="40"/>
  <c r="J206" i="40"/>
  <c r="C207" i="40"/>
  <c r="K207" i="40"/>
  <c r="D208" i="40"/>
  <c r="L208" i="40"/>
  <c r="AU196" i="40"/>
  <c r="BC196" i="40"/>
  <c r="AV197" i="40"/>
  <c r="AO198" i="40"/>
  <c r="AW198" i="40"/>
  <c r="AP199" i="40"/>
  <c r="AX199" i="40"/>
  <c r="AQ200" i="40"/>
  <c r="AY200" i="40"/>
  <c r="AR201" i="40"/>
  <c r="AZ201" i="40"/>
  <c r="AS202" i="40"/>
  <c r="BA202" i="40"/>
  <c r="AT203" i="40"/>
  <c r="BB203" i="40"/>
  <c r="AU204" i="40"/>
  <c r="BC204" i="40"/>
  <c r="AV205" i="40"/>
  <c r="AO206" i="40"/>
  <c r="AW206" i="40"/>
  <c r="AP207" i="40"/>
  <c r="AX207" i="40"/>
  <c r="AQ208" i="40"/>
  <c r="AY208" i="40"/>
  <c r="BK196" i="40"/>
  <c r="BS196" i="40"/>
  <c r="BL197" i="40"/>
  <c r="BT197" i="40"/>
  <c r="BM198" i="40"/>
  <c r="BU198" i="40"/>
  <c r="BN199" i="40"/>
  <c r="BV199" i="40"/>
  <c r="BO200" i="40"/>
  <c r="BH201" i="40"/>
  <c r="BP201" i="40"/>
  <c r="BI202" i="40"/>
  <c r="BQ202" i="40"/>
  <c r="BJ203" i="40"/>
  <c r="BR203" i="40"/>
  <c r="BK204" i="40"/>
  <c r="BS204" i="40"/>
  <c r="BL205" i="40"/>
  <c r="BT205" i="40"/>
  <c r="BM206" i="40"/>
  <c r="BU206" i="40"/>
  <c r="BN207" i="40"/>
  <c r="BV207" i="40"/>
  <c r="BO208" i="40"/>
  <c r="BL198" i="40"/>
  <c r="BO201" i="40"/>
  <c r="BI203" i="40"/>
  <c r="BM207" i="40"/>
  <c r="I196" i="40"/>
  <c r="Q196" i="40"/>
  <c r="J197" i="40"/>
  <c r="C198" i="40"/>
  <c r="K198" i="40"/>
  <c r="D199" i="40"/>
  <c r="L199" i="40"/>
  <c r="E200" i="40"/>
  <c r="M200" i="40"/>
  <c r="F201" i="40"/>
  <c r="N201" i="40"/>
  <c r="G202" i="40"/>
  <c r="O202" i="40"/>
  <c r="H203" i="40"/>
  <c r="P203" i="40"/>
  <c r="I204" i="40"/>
  <c r="Q204" i="40"/>
  <c r="J205" i="40"/>
  <c r="C206" i="40"/>
  <c r="K206" i="40"/>
  <c r="D207" i="40"/>
  <c r="L207" i="40"/>
  <c r="E208" i="40"/>
  <c r="M208" i="40"/>
  <c r="AV196" i="40"/>
  <c r="AO197" i="40"/>
  <c r="AW197" i="40"/>
  <c r="AP198" i="40"/>
  <c r="AX198" i="40"/>
  <c r="AQ199" i="40"/>
  <c r="AY199" i="40"/>
  <c r="AR200" i="40"/>
  <c r="AZ200" i="40"/>
  <c r="AS201" i="40"/>
  <c r="BA201" i="40"/>
  <c r="AT202" i="40"/>
  <c r="BB202" i="40"/>
  <c r="AU203" i="40"/>
  <c r="BC203" i="40"/>
  <c r="AV204" i="40"/>
  <c r="AO205" i="40"/>
  <c r="AW205" i="40"/>
  <c r="AP206" i="40"/>
  <c r="AX206" i="40"/>
  <c r="AQ207" i="40"/>
  <c r="AY207" i="40"/>
  <c r="AR208" i="40"/>
  <c r="AZ208" i="40"/>
  <c r="BL196" i="40"/>
  <c r="BT196" i="40"/>
  <c r="BM197" i="40"/>
  <c r="BU197" i="40"/>
  <c r="BN198" i="40"/>
  <c r="BV198" i="40"/>
  <c r="BO199" i="40"/>
  <c r="BH200" i="40"/>
  <c r="BP200" i="40"/>
  <c r="BI201" i="40"/>
  <c r="BQ201" i="40"/>
  <c r="BJ202" i="40"/>
  <c r="BR202" i="40"/>
  <c r="BK203" i="40"/>
  <c r="BS203" i="40"/>
  <c r="BL204" i="40"/>
  <c r="BT204" i="40"/>
  <c r="BM205" i="40"/>
  <c r="BU205" i="40"/>
  <c r="BN206" i="40"/>
  <c r="BV206" i="40"/>
  <c r="BO207" i="40"/>
  <c r="BH208" i="40"/>
  <c r="BP208" i="40"/>
  <c r="P81" i="41"/>
  <c r="AH208" i="40"/>
  <c r="BT198" i="40"/>
  <c r="BH202" i="40"/>
  <c r="BK205" i="40"/>
  <c r="BU207" i="40"/>
  <c r="J196" i="40"/>
  <c r="C197" i="40"/>
  <c r="K197" i="40"/>
  <c r="D198" i="40"/>
  <c r="L198" i="40"/>
  <c r="E199" i="40"/>
  <c r="M199" i="40"/>
  <c r="F200" i="40"/>
  <c r="N200" i="40"/>
  <c r="G201" i="40"/>
  <c r="O201" i="40"/>
  <c r="H202" i="40"/>
  <c r="P202" i="40"/>
  <c r="I203" i="40"/>
  <c r="Q203" i="40"/>
  <c r="J204" i="40"/>
  <c r="C205" i="40"/>
  <c r="K205" i="40"/>
  <c r="D206" i="40"/>
  <c r="L206" i="40"/>
  <c r="E207" i="40"/>
  <c r="M207" i="40"/>
  <c r="F208" i="40"/>
  <c r="N208" i="40"/>
  <c r="Y196" i="40"/>
  <c r="AG196" i="40"/>
  <c r="Z197" i="40"/>
  <c r="AH197" i="40"/>
  <c r="AA198" i="40"/>
  <c r="AI198" i="40"/>
  <c r="AB199" i="40"/>
  <c r="AJ199" i="40"/>
  <c r="AC200" i="40"/>
  <c r="AD201" i="40"/>
  <c r="W202" i="40"/>
  <c r="AE202" i="40"/>
  <c r="AF203" i="40"/>
  <c r="Y204" i="40"/>
  <c r="AG204" i="40"/>
  <c r="Z205" i="40"/>
  <c r="AH205" i="40"/>
  <c r="AA206" i="40"/>
  <c r="AI206" i="40"/>
  <c r="AB207" i="40"/>
  <c r="AJ207" i="40"/>
  <c r="AC208" i="40"/>
  <c r="BM196" i="40"/>
  <c r="BU196" i="40"/>
  <c r="BN197" i="40"/>
  <c r="BV197" i="40"/>
  <c r="BO198" i="40"/>
  <c r="BH199" i="40"/>
  <c r="BP199" i="40"/>
  <c r="BI200" i="40"/>
  <c r="BQ200" i="40"/>
  <c r="BJ201" i="40"/>
  <c r="BR201" i="40"/>
  <c r="BK202" i="40"/>
  <c r="BS202" i="40"/>
  <c r="BL203" i="40"/>
  <c r="BT203" i="40"/>
  <c r="BM204" i="40"/>
  <c r="BU204" i="40"/>
  <c r="BN205" i="40"/>
  <c r="BV205" i="40"/>
  <c r="BO206" i="40"/>
  <c r="BH207" i="40"/>
  <c r="BP207" i="40"/>
  <c r="BI208" i="40"/>
  <c r="BQ208" i="40"/>
  <c r="AJ202" i="40"/>
  <c r="BM199" i="40"/>
  <c r="BS205" i="40"/>
  <c r="BN196" i="40"/>
  <c r="BV196" i="40"/>
  <c r="BO197" i="40"/>
  <c r="BH198" i="40"/>
  <c r="BP198" i="40"/>
  <c r="BI199" i="40"/>
  <c r="BQ199" i="40"/>
  <c r="BJ200" i="40"/>
  <c r="BR200" i="40"/>
  <c r="BK201" i="40"/>
  <c r="BS201" i="40"/>
  <c r="BL202" i="40"/>
  <c r="BT202" i="40"/>
  <c r="BM203" i="40"/>
  <c r="BU203" i="40"/>
  <c r="BN204" i="40"/>
  <c r="BV204" i="40"/>
  <c r="BO205" i="40"/>
  <c r="BH206" i="40"/>
  <c r="BP206" i="40"/>
  <c r="BI207" i="40"/>
  <c r="BQ207" i="40"/>
  <c r="BJ208" i="40"/>
  <c r="BR208" i="40"/>
  <c r="BJ196" i="40"/>
  <c r="BU199" i="40"/>
  <c r="BJ204" i="40"/>
  <c r="BN208" i="40"/>
  <c r="BO196" i="40"/>
  <c r="BH197" i="40"/>
  <c r="BP197" i="40"/>
  <c r="BI198" i="40"/>
  <c r="BQ198" i="40"/>
  <c r="BJ199" i="40"/>
  <c r="BR199" i="40"/>
  <c r="BK200" i="40"/>
  <c r="BS200" i="40"/>
  <c r="BL201" i="40"/>
  <c r="BT201" i="40"/>
  <c r="BM202" i="40"/>
  <c r="BU202" i="40"/>
  <c r="BN203" i="40"/>
  <c r="BV203" i="40"/>
  <c r="BO204" i="40"/>
  <c r="BH205" i="40"/>
  <c r="BP205" i="40"/>
  <c r="BI206" i="40"/>
  <c r="BQ206" i="40"/>
  <c r="BJ207" i="40"/>
  <c r="BR207" i="40"/>
  <c r="BK208" i="40"/>
  <c r="BS208" i="40"/>
  <c r="AH200" i="40"/>
  <c r="BK197" i="40"/>
  <c r="BP202" i="40"/>
  <c r="BL206" i="40"/>
  <c r="BW182" i="40"/>
  <c r="AZ196" i="40"/>
  <c r="BA197" i="40"/>
  <c r="BB198" i="40"/>
  <c r="AU199" i="40"/>
  <c r="BC199" i="40"/>
  <c r="AV200" i="40"/>
  <c r="AO201" i="40"/>
  <c r="AW201" i="40"/>
  <c r="AP202" i="40"/>
  <c r="AX202" i="40"/>
  <c r="AY203" i="40"/>
  <c r="AR204" i="40"/>
  <c r="AZ204" i="40"/>
  <c r="AS205" i="40"/>
  <c r="BA205" i="40"/>
  <c r="BB206" i="40"/>
  <c r="AU207" i="40"/>
  <c r="BC207" i="40"/>
  <c r="AV208" i="40"/>
  <c r="BH196" i="40"/>
  <c r="BP196" i="40"/>
  <c r="BI197" i="40"/>
  <c r="BQ197" i="40"/>
  <c r="BJ198" i="40"/>
  <c r="BR198" i="40"/>
  <c r="BK199" i="40"/>
  <c r="BS199" i="40"/>
  <c r="BL200" i="40"/>
  <c r="BT200" i="40"/>
  <c r="BM201" i="40"/>
  <c r="BU201" i="40"/>
  <c r="BN202" i="40"/>
  <c r="BV202" i="40"/>
  <c r="BO203" i="40"/>
  <c r="BH204" i="40"/>
  <c r="BP204" i="40"/>
  <c r="BI205" i="40"/>
  <c r="BQ205" i="40"/>
  <c r="BJ206" i="40"/>
  <c r="BR206" i="40"/>
  <c r="BK207" i="40"/>
  <c r="BS207" i="40"/>
  <c r="BL208" i="40"/>
  <c r="BT208" i="40"/>
  <c r="BW183" i="40"/>
  <c r="BW191" i="40"/>
  <c r="AI201" i="40"/>
  <c r="BS197" i="40"/>
  <c r="BV200" i="40"/>
  <c r="BR204" i="40"/>
  <c r="BV208" i="40"/>
  <c r="BW190" i="40"/>
  <c r="BI196" i="40"/>
  <c r="BQ196" i="40"/>
  <c r="BJ197" i="40"/>
  <c r="BR197" i="40"/>
  <c r="BK198" i="40"/>
  <c r="BS198" i="40"/>
  <c r="BL199" i="40"/>
  <c r="BT199" i="40"/>
  <c r="BM200" i="40"/>
  <c r="BU200" i="40"/>
  <c r="BN201" i="40"/>
  <c r="BV201" i="40"/>
  <c r="BO202" i="40"/>
  <c r="BH203" i="40"/>
  <c r="BP203" i="40"/>
  <c r="BI204" i="40"/>
  <c r="BQ204" i="40"/>
  <c r="BJ205" i="40"/>
  <c r="BR205" i="40"/>
  <c r="BK206" i="40"/>
  <c r="BS206" i="40"/>
  <c r="BL207" i="40"/>
  <c r="BT207" i="40"/>
  <c r="BM208" i="40"/>
  <c r="BU208" i="40"/>
  <c r="BW194" i="40"/>
  <c r="BW186" i="40"/>
  <c r="BW187" i="40"/>
  <c r="BW180" i="40"/>
  <c r="BW181" i="40"/>
  <c r="BW184" i="40"/>
  <c r="BW185" i="40"/>
  <c r="BW188" i="40"/>
  <c r="BW189" i="40"/>
  <c r="BW192" i="40"/>
  <c r="AK190" i="40"/>
  <c r="AD196" i="40"/>
  <c r="W197" i="40"/>
  <c r="AE197" i="40"/>
  <c r="X198" i="40"/>
  <c r="AF198" i="40"/>
  <c r="Y199" i="40"/>
  <c r="AG199" i="40"/>
  <c r="Z200" i="40"/>
  <c r="AA201" i="40"/>
  <c r="AB202" i="40"/>
  <c r="AC203" i="40"/>
  <c r="V204" i="40"/>
  <c r="AD204" i="40"/>
  <c r="W205" i="40"/>
  <c r="AE205" i="40"/>
  <c r="X206" i="40"/>
  <c r="AF206" i="40"/>
  <c r="Y207" i="40"/>
  <c r="AG207" i="40"/>
  <c r="Z208" i="40"/>
  <c r="H172" i="39"/>
  <c r="BW170" i="40"/>
  <c r="BW178" i="40"/>
  <c r="BW167" i="40"/>
  <c r="BW169" i="40"/>
  <c r="BW175" i="40"/>
  <c r="BW168" i="40"/>
  <c r="BW176" i="40"/>
  <c r="AO196" i="40"/>
  <c r="AW196" i="40"/>
  <c r="AP197" i="40"/>
  <c r="AX197" i="40"/>
  <c r="AQ198" i="40"/>
  <c r="AY198" i="40"/>
  <c r="AR199" i="40"/>
  <c r="AZ199" i="40"/>
  <c r="AS200" i="40"/>
  <c r="BA200" i="40"/>
  <c r="AT201" i="40"/>
  <c r="BB201" i="40"/>
  <c r="AU202" i="40"/>
  <c r="BC202" i="40"/>
  <c r="AV203" i="40"/>
  <c r="AO204" i="40"/>
  <c r="AW204" i="40"/>
  <c r="AP205" i="40"/>
  <c r="AX205" i="40"/>
  <c r="AQ206" i="40"/>
  <c r="AY206" i="40"/>
  <c r="AR207" i="40"/>
  <c r="AZ207" i="40"/>
  <c r="AS208" i="40"/>
  <c r="BA208" i="40"/>
  <c r="BD178" i="40"/>
  <c r="BD170" i="40"/>
  <c r="AQ197" i="40"/>
  <c r="BC201" i="40"/>
  <c r="AZ206" i="40"/>
  <c r="AV202" i="40"/>
  <c r="BD164" i="40"/>
  <c r="BD165" i="40"/>
  <c r="BD166" i="40"/>
  <c r="BD169" i="40"/>
  <c r="BD171" i="40"/>
  <c r="BD173" i="40"/>
  <c r="BD174" i="40"/>
  <c r="AQ196" i="40"/>
  <c r="AY196" i="40"/>
  <c r="AR197" i="40"/>
  <c r="AZ197" i="40"/>
  <c r="AS198" i="40"/>
  <c r="BA198" i="40"/>
  <c r="AT199" i="40"/>
  <c r="BB199" i="40"/>
  <c r="AU200" i="40"/>
  <c r="BC200" i="40"/>
  <c r="AV201" i="40"/>
  <c r="AO202" i="40"/>
  <c r="AW202" i="40"/>
  <c r="AP203" i="40"/>
  <c r="AX203" i="40"/>
  <c r="AQ204" i="40"/>
  <c r="AY204" i="40"/>
  <c r="AR205" i="40"/>
  <c r="AZ205" i="40"/>
  <c r="AS206" i="40"/>
  <c r="BA206" i="40"/>
  <c r="AT207" i="40"/>
  <c r="BB207" i="40"/>
  <c r="AU208" i="40"/>
  <c r="BC208" i="40"/>
  <c r="AT198" i="40"/>
  <c r="AR198" i="40"/>
  <c r="AT200" i="40"/>
  <c r="AW203" i="40"/>
  <c r="AR206" i="40"/>
  <c r="BB208" i="40"/>
  <c r="BD168" i="40"/>
  <c r="BD176" i="40"/>
  <c r="AZ198" i="40"/>
  <c r="AO203" i="40"/>
  <c r="AS196" i="40"/>
  <c r="BA196" i="40"/>
  <c r="AT197" i="40"/>
  <c r="BB197" i="40"/>
  <c r="AU198" i="40"/>
  <c r="BC198" i="40"/>
  <c r="AV199" i="40"/>
  <c r="AO200" i="40"/>
  <c r="AW200" i="40"/>
  <c r="AP201" i="40"/>
  <c r="AX201" i="40"/>
  <c r="AQ202" i="40"/>
  <c r="AY202" i="40"/>
  <c r="AR203" i="40"/>
  <c r="AZ203" i="40"/>
  <c r="AS204" i="40"/>
  <c r="BA204" i="40"/>
  <c r="AT205" i="40"/>
  <c r="BB205" i="40"/>
  <c r="AU206" i="40"/>
  <c r="BC206" i="40"/>
  <c r="AV207" i="40"/>
  <c r="AO208" i="40"/>
  <c r="AW208" i="40"/>
  <c r="AS197" i="40"/>
  <c r="AP196" i="40"/>
  <c r="BA199" i="40"/>
  <c r="AQ205" i="40"/>
  <c r="BA207" i="40"/>
  <c r="AT196" i="40"/>
  <c r="BB196" i="40"/>
  <c r="AU197" i="40"/>
  <c r="BC197" i="40"/>
  <c r="AV198" i="40"/>
  <c r="AO199" i="40"/>
  <c r="AW199" i="40"/>
  <c r="AP200" i="40"/>
  <c r="AX200" i="40"/>
  <c r="AQ201" i="40"/>
  <c r="AY201" i="40"/>
  <c r="AR202" i="40"/>
  <c r="AZ202" i="40"/>
  <c r="AS203" i="40"/>
  <c r="BA203" i="40"/>
  <c r="AT204" i="40"/>
  <c r="BB204" i="40"/>
  <c r="AU205" i="40"/>
  <c r="BC205" i="40"/>
  <c r="AV206" i="40"/>
  <c r="AO207" i="40"/>
  <c r="AW207" i="40"/>
  <c r="AP208" i="40"/>
  <c r="AX208" i="40"/>
  <c r="AQ203" i="40"/>
  <c r="AY197" i="40"/>
  <c r="BB200" i="40"/>
  <c r="AP204" i="40"/>
  <c r="AY205" i="40"/>
  <c r="AT208" i="40"/>
  <c r="AR196" i="40"/>
  <c r="AX196" i="40"/>
  <c r="AS199" i="40"/>
  <c r="AU201" i="40"/>
  <c r="AX204" i="40"/>
  <c r="AS207" i="40"/>
  <c r="AT206" i="40"/>
  <c r="BD188" i="40"/>
  <c r="BD194" i="40"/>
  <c r="BD181" i="40"/>
  <c r="BD186" i="40"/>
  <c r="BD187" i="40"/>
  <c r="BD189" i="40"/>
  <c r="BD182" i="40"/>
  <c r="BD183" i="40"/>
  <c r="BD184" i="40"/>
  <c r="BD190" i="40"/>
  <c r="BD192" i="40"/>
  <c r="BD180" i="40"/>
  <c r="BD185" i="40"/>
  <c r="AK182" i="40"/>
  <c r="AK187" i="40"/>
  <c r="AK170" i="40"/>
  <c r="AK178" i="40"/>
  <c r="AC196" i="40"/>
  <c r="V197" i="40"/>
  <c r="AD197" i="40"/>
  <c r="W198" i="40"/>
  <c r="AE198" i="40"/>
  <c r="AF199" i="40"/>
  <c r="AG200" i="40"/>
  <c r="Z201" i="40"/>
  <c r="AH201" i="40"/>
  <c r="AA202" i="40"/>
  <c r="AI202" i="40"/>
  <c r="AB203" i="40"/>
  <c r="AJ203" i="40"/>
  <c r="AC204" i="40"/>
  <c r="V205" i="40"/>
  <c r="AD205" i="40"/>
  <c r="W206" i="40"/>
  <c r="AE206" i="40"/>
  <c r="X207" i="40"/>
  <c r="AF207" i="40"/>
  <c r="AG208" i="40"/>
  <c r="AK164" i="40"/>
  <c r="AA200" i="40"/>
  <c r="W204" i="40"/>
  <c r="AG206" i="40"/>
  <c r="AF197" i="40"/>
  <c r="AI200" i="40"/>
  <c r="AB201" i="40"/>
  <c r="X205" i="40"/>
  <c r="AI208" i="40"/>
  <c r="V196" i="40"/>
  <c r="AK169" i="40"/>
  <c r="AK171" i="40"/>
  <c r="X196" i="40"/>
  <c r="AF196" i="40"/>
  <c r="Y197" i="40"/>
  <c r="AG197" i="40"/>
  <c r="Z198" i="40"/>
  <c r="AH198" i="40"/>
  <c r="AA199" i="40"/>
  <c r="AI199" i="40"/>
  <c r="AB200" i="40"/>
  <c r="AJ200" i="40"/>
  <c r="AC201" i="40"/>
  <c r="V202" i="40"/>
  <c r="AD202" i="40"/>
  <c r="W203" i="40"/>
  <c r="AE203" i="40"/>
  <c r="X204" i="40"/>
  <c r="AF204" i="40"/>
  <c r="Y205" i="40"/>
  <c r="AG205" i="40"/>
  <c r="Z206" i="40"/>
  <c r="AH206" i="40"/>
  <c r="AA207" i="40"/>
  <c r="AI207" i="40"/>
  <c r="AB208" i="40"/>
  <c r="AJ208" i="40"/>
  <c r="X197" i="40"/>
  <c r="Z199" i="40"/>
  <c r="AC202" i="40"/>
  <c r="AF205" i="40"/>
  <c r="AA208" i="40"/>
  <c r="AE196" i="40"/>
  <c r="AG198" i="40"/>
  <c r="AJ201" i="40"/>
  <c r="AE204" i="40"/>
  <c r="AH207" i="40"/>
  <c r="Z196" i="40"/>
  <c r="AH196" i="40"/>
  <c r="AA197" i="40"/>
  <c r="AI197" i="40"/>
  <c r="AB198" i="40"/>
  <c r="AJ198" i="40"/>
  <c r="AC199" i="40"/>
  <c r="V200" i="40"/>
  <c r="AD200" i="40"/>
  <c r="W201" i="40"/>
  <c r="AE201" i="40"/>
  <c r="X202" i="40"/>
  <c r="AF202" i="40"/>
  <c r="Y203" i="40"/>
  <c r="AG203" i="40"/>
  <c r="Z204" i="40"/>
  <c r="AH204" i="40"/>
  <c r="AA205" i="40"/>
  <c r="AI205" i="40"/>
  <c r="AB206" i="40"/>
  <c r="AJ206" i="40"/>
  <c r="AC207" i="40"/>
  <c r="V208" i="40"/>
  <c r="AD208" i="40"/>
  <c r="V201" i="40"/>
  <c r="X203" i="40"/>
  <c r="W196" i="40"/>
  <c r="AH199" i="40"/>
  <c r="AD203" i="40"/>
  <c r="Z207" i="40"/>
  <c r="AA196" i="40"/>
  <c r="AI196" i="40"/>
  <c r="AB197" i="40"/>
  <c r="AJ197" i="40"/>
  <c r="AC198" i="40"/>
  <c r="V199" i="40"/>
  <c r="AD199" i="40"/>
  <c r="W200" i="40"/>
  <c r="AE200" i="40"/>
  <c r="X201" i="40"/>
  <c r="AF201" i="40"/>
  <c r="Y202" i="40"/>
  <c r="AG202" i="40"/>
  <c r="Z203" i="40"/>
  <c r="AH203" i="40"/>
  <c r="AA204" i="40"/>
  <c r="AI204" i="40"/>
  <c r="AB205" i="40"/>
  <c r="AJ205" i="40"/>
  <c r="AC206" i="40"/>
  <c r="V207" i="40"/>
  <c r="AD207" i="40"/>
  <c r="W208" i="40"/>
  <c r="AE208" i="40"/>
  <c r="Y206" i="40"/>
  <c r="AK165" i="40"/>
  <c r="AK167" i="40"/>
  <c r="AB196" i="40"/>
  <c r="AJ196" i="40"/>
  <c r="AC197" i="40"/>
  <c r="V198" i="40"/>
  <c r="AD198" i="40"/>
  <c r="W199" i="40"/>
  <c r="AE199" i="40"/>
  <c r="X200" i="40"/>
  <c r="AF200" i="40"/>
  <c r="Y201" i="40"/>
  <c r="AG201" i="40"/>
  <c r="Z202" i="40"/>
  <c r="AH202" i="40"/>
  <c r="AA203" i="40"/>
  <c r="AI203" i="40"/>
  <c r="AB204" i="40"/>
  <c r="AJ204" i="40"/>
  <c r="AC205" i="40"/>
  <c r="V206" i="40"/>
  <c r="AD206" i="40"/>
  <c r="W207" i="40"/>
  <c r="AE207" i="40"/>
  <c r="X208" i="40"/>
  <c r="AF208" i="40"/>
  <c r="Y198" i="40"/>
  <c r="V203" i="40"/>
  <c r="AK180" i="40"/>
  <c r="AK181" i="40"/>
  <c r="AK185" i="40"/>
  <c r="AK186" i="40"/>
  <c r="AK188" i="40"/>
  <c r="AK189" i="40"/>
  <c r="AK183" i="40"/>
  <c r="AK184" i="40"/>
  <c r="AK192" i="40"/>
  <c r="X199" i="40"/>
  <c r="Y200" i="40"/>
  <c r="Y208" i="40"/>
  <c r="R172" i="40"/>
  <c r="R186" i="40"/>
  <c r="G196" i="40"/>
  <c r="O196" i="40"/>
  <c r="H197" i="40"/>
  <c r="P197" i="40"/>
  <c r="I198" i="40"/>
  <c r="Q198" i="40"/>
  <c r="J199" i="40"/>
  <c r="C200" i="40"/>
  <c r="K200" i="40"/>
  <c r="D201" i="40"/>
  <c r="L201" i="40"/>
  <c r="E202" i="40"/>
  <c r="M202" i="40"/>
  <c r="F203" i="40"/>
  <c r="N203" i="40"/>
  <c r="G204" i="40"/>
  <c r="O204" i="40"/>
  <c r="H205" i="40"/>
  <c r="P205" i="40"/>
  <c r="I206" i="40"/>
  <c r="Q206" i="40"/>
  <c r="J207" i="40"/>
  <c r="C208" i="40"/>
  <c r="K208" i="40"/>
  <c r="R164" i="40"/>
  <c r="R178" i="40"/>
  <c r="R165" i="40"/>
  <c r="R167" i="40"/>
  <c r="R168" i="40"/>
  <c r="R169" i="40"/>
  <c r="R170" i="40"/>
  <c r="R171" i="40"/>
  <c r="R173" i="40"/>
  <c r="R174" i="40"/>
  <c r="R175" i="40"/>
  <c r="R176" i="40"/>
  <c r="C196" i="40"/>
  <c r="K196" i="40"/>
  <c r="D197" i="40"/>
  <c r="L197" i="40"/>
  <c r="E198" i="40"/>
  <c r="M198" i="40"/>
  <c r="F199" i="40"/>
  <c r="N199" i="40"/>
  <c r="G200" i="40"/>
  <c r="O200" i="40"/>
  <c r="H201" i="40"/>
  <c r="P201" i="40"/>
  <c r="I202" i="40"/>
  <c r="Q202" i="40"/>
  <c r="J203" i="40"/>
  <c r="C204" i="40"/>
  <c r="K204" i="40"/>
  <c r="D205" i="40"/>
  <c r="L205" i="40"/>
  <c r="E206" i="40"/>
  <c r="M206" i="40"/>
  <c r="F207" i="40"/>
  <c r="N207" i="40"/>
  <c r="G208" i="40"/>
  <c r="O208" i="40"/>
  <c r="Q33" i="41"/>
  <c r="D196" i="40"/>
  <c r="L196" i="40"/>
  <c r="E197" i="40"/>
  <c r="M197" i="40"/>
  <c r="F198" i="40"/>
  <c r="N198" i="40"/>
  <c r="G199" i="40"/>
  <c r="O199" i="40"/>
  <c r="H200" i="40"/>
  <c r="P200" i="40"/>
  <c r="I201" i="40"/>
  <c r="Q201" i="40"/>
  <c r="J202" i="40"/>
  <c r="C203" i="40"/>
  <c r="K203" i="40"/>
  <c r="D204" i="40"/>
  <c r="L204" i="40"/>
  <c r="E205" i="40"/>
  <c r="M205" i="40"/>
  <c r="F206" i="40"/>
  <c r="N206" i="40"/>
  <c r="G207" i="40"/>
  <c r="O207" i="40"/>
  <c r="H208" i="40"/>
  <c r="P208" i="40"/>
  <c r="E196" i="40"/>
  <c r="M196" i="40"/>
  <c r="F197" i="40"/>
  <c r="N197" i="40"/>
  <c r="G198" i="40"/>
  <c r="O198" i="40"/>
  <c r="H199" i="40"/>
  <c r="P199" i="40"/>
  <c r="I200" i="40"/>
  <c r="Q200" i="40"/>
  <c r="J201" i="40"/>
  <c r="K202" i="40"/>
  <c r="D203" i="40"/>
  <c r="L203" i="40"/>
  <c r="E204" i="40"/>
  <c r="M204" i="40"/>
  <c r="F205" i="40"/>
  <c r="N205" i="40"/>
  <c r="G206" i="40"/>
  <c r="O206" i="40"/>
  <c r="H207" i="40"/>
  <c r="P207" i="40"/>
  <c r="I208" i="40"/>
  <c r="Q208" i="40"/>
  <c r="R166" i="40"/>
  <c r="F196" i="40"/>
  <c r="N196" i="40"/>
  <c r="G197" i="40"/>
  <c r="O197" i="40"/>
  <c r="H198" i="40"/>
  <c r="P198" i="40"/>
  <c r="I199" i="40"/>
  <c r="Q199" i="40"/>
  <c r="J200" i="40"/>
  <c r="K201" i="40"/>
  <c r="D202" i="40"/>
  <c r="L202" i="40"/>
  <c r="E203" i="40"/>
  <c r="M203" i="40"/>
  <c r="F204" i="40"/>
  <c r="N204" i="40"/>
  <c r="G205" i="40"/>
  <c r="O205" i="40"/>
  <c r="H206" i="40"/>
  <c r="P206" i="40"/>
  <c r="I207" i="40"/>
  <c r="Q207" i="40"/>
  <c r="J208" i="40"/>
  <c r="R190" i="40"/>
  <c r="R182" i="40"/>
  <c r="R185" i="40"/>
  <c r="R181" i="40"/>
  <c r="R183" i="40"/>
  <c r="R184" i="40"/>
  <c r="R189" i="40"/>
  <c r="C202" i="40"/>
  <c r="C201" i="40"/>
  <c r="R180" i="40"/>
  <c r="R187" i="40"/>
  <c r="R188" i="40"/>
  <c r="R191" i="40"/>
  <c r="R192" i="40"/>
  <c r="D180" i="39"/>
  <c r="K172" i="39"/>
  <c r="L175" i="39"/>
  <c r="D175" i="39"/>
  <c r="N173" i="39"/>
  <c r="G176" i="39"/>
  <c r="F173" i="39"/>
  <c r="O176" i="39"/>
  <c r="I174" i="39"/>
  <c r="O129" i="41"/>
  <c r="Q161" i="41"/>
  <c r="O49" i="41"/>
  <c r="P49" i="41"/>
  <c r="Q49" i="41"/>
  <c r="O65" i="41"/>
  <c r="P65" i="41"/>
  <c r="O33" i="41"/>
  <c r="Q65" i="41"/>
  <c r="P33" i="41"/>
  <c r="O81" i="41"/>
  <c r="Q113" i="41"/>
  <c r="J33" i="41"/>
  <c r="R22" i="41"/>
  <c r="R30" i="41"/>
  <c r="G49" i="41"/>
  <c r="R40" i="41"/>
  <c r="R48" i="41"/>
  <c r="D65" i="41"/>
  <c r="L65" i="41"/>
  <c r="R59" i="41"/>
  <c r="I81" i="41"/>
  <c r="Q81" i="41"/>
  <c r="R70" i="41"/>
  <c r="R78" i="41"/>
  <c r="F97" i="41"/>
  <c r="N97" i="41"/>
  <c r="R89" i="41"/>
  <c r="R114" i="41"/>
  <c r="K113" i="41"/>
  <c r="R108" i="41"/>
  <c r="H129" i="41"/>
  <c r="P129" i="41"/>
  <c r="R119" i="41"/>
  <c r="R127" i="41"/>
  <c r="R132" i="41"/>
  <c r="M145" i="41"/>
  <c r="R140" i="41"/>
  <c r="J161" i="41"/>
  <c r="R149" i="41"/>
  <c r="R157" i="41"/>
  <c r="R34" i="41"/>
  <c r="K33" i="41"/>
  <c r="R21" i="41"/>
  <c r="R29" i="41"/>
  <c r="H49" i="41"/>
  <c r="R39" i="41"/>
  <c r="R47" i="41"/>
  <c r="E65" i="41"/>
  <c r="M65" i="41"/>
  <c r="R58" i="41"/>
  <c r="J81" i="41"/>
  <c r="R69" i="41"/>
  <c r="R77" i="41"/>
  <c r="G97" i="41"/>
  <c r="O97" i="41"/>
  <c r="R88" i="41"/>
  <c r="R96" i="41"/>
  <c r="D113" i="41"/>
  <c r="L113" i="41"/>
  <c r="R107" i="41"/>
  <c r="I129" i="41"/>
  <c r="Q129" i="41"/>
  <c r="R118" i="41"/>
  <c r="R126" i="41"/>
  <c r="F145" i="41"/>
  <c r="N145" i="41"/>
  <c r="R139" i="41"/>
  <c r="R162" i="41"/>
  <c r="K161" i="41"/>
  <c r="R156" i="41"/>
  <c r="R20" i="41"/>
  <c r="L33" i="41"/>
  <c r="R28" i="41"/>
  <c r="I49" i="41"/>
  <c r="R38" i="41"/>
  <c r="R46" i="41"/>
  <c r="F65" i="41"/>
  <c r="N65" i="41"/>
  <c r="R57" i="41"/>
  <c r="R82" i="41"/>
  <c r="K81" i="41"/>
  <c r="R76" i="41"/>
  <c r="H97" i="41"/>
  <c r="P97" i="41"/>
  <c r="R87" i="41"/>
  <c r="R95" i="41"/>
  <c r="E113" i="41"/>
  <c r="M113" i="41"/>
  <c r="R106" i="41"/>
  <c r="J129" i="41"/>
  <c r="R117" i="41"/>
  <c r="R125" i="41"/>
  <c r="G145" i="41"/>
  <c r="O145" i="41"/>
  <c r="R138" i="41"/>
  <c r="D161" i="41"/>
  <c r="L161" i="41"/>
  <c r="R155" i="41"/>
  <c r="E33" i="41"/>
  <c r="M33" i="41"/>
  <c r="R27" i="41"/>
  <c r="J49" i="41"/>
  <c r="R37" i="41"/>
  <c r="R45" i="41"/>
  <c r="G65" i="41"/>
  <c r="R56" i="41"/>
  <c r="R64" i="41"/>
  <c r="D81" i="41"/>
  <c r="L81" i="41"/>
  <c r="R75" i="41"/>
  <c r="I97" i="41"/>
  <c r="Q97" i="41"/>
  <c r="R86" i="41"/>
  <c r="R94" i="41"/>
  <c r="F113" i="41"/>
  <c r="N113" i="41"/>
  <c r="R105" i="41"/>
  <c r="R130" i="41"/>
  <c r="K129" i="41"/>
  <c r="R124" i="41"/>
  <c r="H145" i="41"/>
  <c r="P145" i="41"/>
  <c r="R137" i="41"/>
  <c r="E161" i="41"/>
  <c r="M161" i="41"/>
  <c r="R154" i="41"/>
  <c r="F33" i="41"/>
  <c r="N33" i="41"/>
  <c r="R26" i="41"/>
  <c r="R50" i="41"/>
  <c r="K49" i="41"/>
  <c r="R44" i="41"/>
  <c r="H65" i="41"/>
  <c r="R55" i="41"/>
  <c r="R63" i="41"/>
  <c r="E81" i="41"/>
  <c r="M81" i="41"/>
  <c r="R74" i="41"/>
  <c r="J97" i="41"/>
  <c r="R85" i="41"/>
  <c r="R93" i="41"/>
  <c r="G113" i="41"/>
  <c r="O113" i="41"/>
  <c r="R104" i="41"/>
  <c r="R112" i="41"/>
  <c r="D129" i="41"/>
  <c r="L129" i="41"/>
  <c r="R123" i="41"/>
  <c r="I145" i="41"/>
  <c r="Q145" i="41"/>
  <c r="R136" i="41"/>
  <c r="R144" i="41"/>
  <c r="F161" i="41"/>
  <c r="N161" i="41"/>
  <c r="R153" i="41"/>
  <c r="G33" i="41"/>
  <c r="R25" i="41"/>
  <c r="D49" i="41"/>
  <c r="L49" i="41"/>
  <c r="R43" i="41"/>
  <c r="I65" i="41"/>
  <c r="R54" i="41"/>
  <c r="R62" i="41"/>
  <c r="F81" i="41"/>
  <c r="N81" i="41"/>
  <c r="R73" i="41"/>
  <c r="R98" i="41"/>
  <c r="K97" i="41"/>
  <c r="R92" i="41"/>
  <c r="H113" i="41"/>
  <c r="P113" i="41"/>
  <c r="R103" i="41"/>
  <c r="R111" i="41"/>
  <c r="E129" i="41"/>
  <c r="M129" i="41"/>
  <c r="R122" i="41"/>
  <c r="J145" i="41"/>
  <c r="R135" i="41"/>
  <c r="R143" i="41"/>
  <c r="G161" i="41"/>
  <c r="O161" i="41"/>
  <c r="R152" i="41"/>
  <c r="R160" i="41"/>
  <c r="H33" i="41"/>
  <c r="R24" i="41"/>
  <c r="R32" i="41"/>
  <c r="E49" i="41"/>
  <c r="M49" i="41"/>
  <c r="R42" i="41"/>
  <c r="J65" i="41"/>
  <c r="R53" i="41"/>
  <c r="R61" i="41"/>
  <c r="G81" i="41"/>
  <c r="R72" i="41"/>
  <c r="R80" i="41"/>
  <c r="D97" i="41"/>
  <c r="L97" i="41"/>
  <c r="R91" i="41"/>
  <c r="I113" i="41"/>
  <c r="R102" i="41"/>
  <c r="R110" i="41"/>
  <c r="F129" i="41"/>
  <c r="N129" i="41"/>
  <c r="R121" i="41"/>
  <c r="R146" i="41"/>
  <c r="K145" i="41"/>
  <c r="R134" i="41"/>
  <c r="R142" i="41"/>
  <c r="H161" i="41"/>
  <c r="P161" i="41"/>
  <c r="R151" i="41"/>
  <c r="R159" i="41"/>
  <c r="I33" i="41"/>
  <c r="R23" i="41"/>
  <c r="R31" i="41"/>
  <c r="F49" i="41"/>
  <c r="N49" i="41"/>
  <c r="R41" i="41"/>
  <c r="R66" i="41"/>
  <c r="K65" i="41"/>
  <c r="R60" i="41"/>
  <c r="H81" i="41"/>
  <c r="R71" i="41"/>
  <c r="R79" i="41"/>
  <c r="E97" i="41"/>
  <c r="M97" i="41"/>
  <c r="R90" i="41"/>
  <c r="J113" i="41"/>
  <c r="R101" i="41"/>
  <c r="R109" i="41"/>
  <c r="G129" i="41"/>
  <c r="R120" i="41"/>
  <c r="R128" i="41"/>
  <c r="D145" i="41"/>
  <c r="L145" i="41"/>
  <c r="R133" i="41"/>
  <c r="R141" i="41"/>
  <c r="I161" i="41"/>
  <c r="R150" i="41"/>
  <c r="R158" i="41"/>
  <c r="I172" i="39"/>
  <c r="L173" i="39"/>
  <c r="O174" i="39"/>
  <c r="M176" i="39"/>
  <c r="D173" i="39"/>
  <c r="G174" i="39"/>
  <c r="J175" i="39"/>
  <c r="M173" i="39"/>
  <c r="H174" i="39"/>
  <c r="K175" i="39"/>
  <c r="F176" i="39"/>
  <c r="N176" i="39"/>
  <c r="R163" i="39"/>
  <c r="J172" i="39"/>
  <c r="E173" i="39"/>
  <c r="D172" i="39"/>
  <c r="L172" i="39"/>
  <c r="O173" i="39"/>
  <c r="J174" i="39"/>
  <c r="M175" i="39"/>
  <c r="R160" i="39"/>
  <c r="R168" i="39"/>
  <c r="G173" i="39"/>
  <c r="R165" i="39"/>
  <c r="R162" i="39"/>
  <c r="R159" i="39"/>
  <c r="R167" i="39"/>
  <c r="R164" i="39"/>
  <c r="R161" i="39"/>
  <c r="R166" i="39"/>
  <c r="R149" i="39"/>
  <c r="R154" i="39"/>
  <c r="R146" i="39"/>
  <c r="R151" i="39"/>
  <c r="C181" i="39"/>
  <c r="R153" i="39"/>
  <c r="C173" i="39"/>
  <c r="R145" i="39"/>
  <c r="R150" i="39"/>
  <c r="C178" i="39"/>
  <c r="C175" i="39"/>
  <c r="R147" i="39"/>
  <c r="C180" i="39"/>
  <c r="R152" i="39"/>
  <c r="R144" i="39"/>
  <c r="H176" i="39"/>
  <c r="R148" i="39"/>
  <c r="R148" i="41"/>
  <c r="C161" i="41"/>
  <c r="E145" i="41"/>
  <c r="C145" i="41"/>
  <c r="R116" i="41"/>
  <c r="C129" i="41"/>
  <c r="R100" i="41"/>
  <c r="C113" i="41"/>
  <c r="R84" i="41"/>
  <c r="C97" i="41"/>
  <c r="R68" i="41"/>
  <c r="C81" i="41"/>
  <c r="R52" i="41"/>
  <c r="C65" i="41"/>
  <c r="R36" i="41"/>
  <c r="C49" i="41"/>
  <c r="D33" i="41"/>
  <c r="C33" i="41"/>
  <c r="BD191" i="40"/>
  <c r="AK191" i="40"/>
  <c r="AK194" i="40"/>
  <c r="BW164" i="40"/>
  <c r="BW172" i="40"/>
  <c r="BW171" i="40"/>
  <c r="BW165" i="40"/>
  <c r="BW173" i="40"/>
  <c r="BW166" i="40"/>
  <c r="BW174" i="40"/>
  <c r="BD172" i="40"/>
  <c r="BD167" i="40"/>
  <c r="BD175" i="40"/>
  <c r="AK172" i="40"/>
  <c r="AK173" i="40"/>
  <c r="AK166" i="40"/>
  <c r="AK174" i="40"/>
  <c r="AK175" i="40"/>
  <c r="AK168" i="40"/>
  <c r="AK176" i="40"/>
  <c r="O169" i="39"/>
  <c r="L177" i="39"/>
  <c r="G178" i="39"/>
  <c r="O178" i="39"/>
  <c r="J179" i="39"/>
  <c r="E180" i="39"/>
  <c r="M180" i="39"/>
  <c r="H181" i="39"/>
  <c r="C182" i="39"/>
  <c r="K182" i="39"/>
  <c r="M172" i="39"/>
  <c r="C174" i="39"/>
  <c r="F175" i="39"/>
  <c r="I176" i="39"/>
  <c r="E172" i="39"/>
  <c r="H173" i="39"/>
  <c r="K174" i="39"/>
  <c r="N175" i="39"/>
  <c r="O155" i="39"/>
  <c r="E176" i="39"/>
  <c r="E175" i="39"/>
  <c r="C177" i="39"/>
  <c r="C179" i="39"/>
  <c r="R194" i="40"/>
  <c r="BM209" i="40" l="1"/>
  <c r="R184" i="39"/>
  <c r="BU209" i="40"/>
  <c r="BQ209" i="40"/>
  <c r="BI209" i="40"/>
  <c r="BN209" i="40"/>
  <c r="BW205" i="40"/>
  <c r="BW201" i="40"/>
  <c r="BW207" i="40"/>
  <c r="BT209" i="40"/>
  <c r="BK209" i="40"/>
  <c r="BO209" i="40"/>
  <c r="BW202" i="40"/>
  <c r="BW197" i="40"/>
  <c r="BW204" i="40"/>
  <c r="BS209" i="40"/>
  <c r="BP209" i="40"/>
  <c r="BR209" i="40"/>
  <c r="AW209" i="40"/>
  <c r="BW196" i="40"/>
  <c r="BW198" i="40"/>
  <c r="BJ209" i="40"/>
  <c r="BW210" i="40"/>
  <c r="BW206" i="40"/>
  <c r="BC209" i="40"/>
  <c r="BD202" i="40"/>
  <c r="I183" i="39"/>
  <c r="AU209" i="40"/>
  <c r="AX209" i="40"/>
  <c r="BD204" i="40"/>
  <c r="BD206" i="40"/>
  <c r="BB209" i="40"/>
  <c r="BD208" i="40"/>
  <c r="BD200" i="40"/>
  <c r="BD199" i="40"/>
  <c r="AY209" i="40"/>
  <c r="BD207" i="40"/>
  <c r="AV209" i="40"/>
  <c r="AP209" i="40"/>
  <c r="AT209" i="40"/>
  <c r="BD201" i="40"/>
  <c r="BA209" i="40"/>
  <c r="BD198" i="40"/>
  <c r="BD205" i="40"/>
  <c r="AK199" i="40"/>
  <c r="AK207" i="40"/>
  <c r="AK198" i="40"/>
  <c r="AK206" i="40"/>
  <c r="AK201" i="40"/>
  <c r="AF209" i="40"/>
  <c r="AB209" i="40"/>
  <c r="AC209" i="40"/>
  <c r="AK202" i="40"/>
  <c r="AK205" i="40"/>
  <c r="Y209" i="40"/>
  <c r="AH209" i="40"/>
  <c r="AD209" i="40"/>
  <c r="AK208" i="40"/>
  <c r="AA209" i="40"/>
  <c r="W209" i="40"/>
  <c r="AJ209" i="40"/>
  <c r="X209" i="40"/>
  <c r="AK197" i="40"/>
  <c r="AE209" i="40"/>
  <c r="Q209" i="40"/>
  <c r="C209" i="40"/>
  <c r="E209" i="40"/>
  <c r="R206" i="40"/>
  <c r="M209" i="40"/>
  <c r="N209" i="40"/>
  <c r="R199" i="40"/>
  <c r="R204" i="40"/>
  <c r="R205" i="40"/>
  <c r="K209" i="40"/>
  <c r="R197" i="40"/>
  <c r="I209" i="40"/>
  <c r="R203" i="40"/>
  <c r="H209" i="40"/>
  <c r="R200" i="40"/>
  <c r="P209" i="40"/>
  <c r="O209" i="40"/>
  <c r="R208" i="40"/>
  <c r="G209" i="40"/>
  <c r="L209" i="40"/>
  <c r="R210" i="40"/>
  <c r="J209" i="40"/>
  <c r="F209" i="40"/>
  <c r="R201" i="40"/>
  <c r="R198" i="40"/>
  <c r="R196" i="40"/>
  <c r="R202" i="40"/>
  <c r="D209" i="40"/>
  <c r="R207" i="40"/>
  <c r="D183" i="39"/>
  <c r="F183" i="39"/>
  <c r="O183" i="39"/>
  <c r="N183" i="39"/>
  <c r="K183" i="39"/>
  <c r="L183" i="39"/>
  <c r="R97" i="41"/>
  <c r="C17" i="42" s="1"/>
  <c r="R161" i="41"/>
  <c r="R178" i="41"/>
  <c r="R81" i="41"/>
  <c r="C16" i="42" s="1"/>
  <c r="R49" i="41"/>
  <c r="R113" i="41"/>
  <c r="C18" i="42" s="1"/>
  <c r="R65" i="41"/>
  <c r="C15" i="42" s="1"/>
  <c r="R129" i="41"/>
  <c r="J183" i="39"/>
  <c r="G183" i="39"/>
  <c r="R179" i="39"/>
  <c r="M183" i="39"/>
  <c r="R181" i="39"/>
  <c r="R175" i="39"/>
  <c r="R182" i="39"/>
  <c r="H183" i="39"/>
  <c r="R180" i="39"/>
  <c r="R177" i="39"/>
  <c r="R174" i="39"/>
  <c r="R178" i="39"/>
  <c r="R176" i="39"/>
  <c r="R173" i="39"/>
  <c r="R145" i="41"/>
  <c r="R33" i="41"/>
  <c r="C14" i="42" s="1"/>
  <c r="BW203" i="40"/>
  <c r="BW208" i="40"/>
  <c r="BV209" i="40"/>
  <c r="BW200" i="40"/>
  <c r="BL209" i="40"/>
  <c r="BH209" i="40"/>
  <c r="BW199" i="40"/>
  <c r="AZ209" i="40"/>
  <c r="BD203" i="40"/>
  <c r="AR209" i="40"/>
  <c r="BD196" i="40"/>
  <c r="BD197" i="40"/>
  <c r="AK200" i="40"/>
  <c r="Z209" i="40"/>
  <c r="AG209" i="40"/>
  <c r="AI209" i="40"/>
  <c r="AK203" i="40"/>
  <c r="AK204" i="40"/>
  <c r="AK196" i="40"/>
  <c r="AS209" i="40"/>
  <c r="BD210" i="40"/>
  <c r="AO209" i="40"/>
  <c r="AQ209" i="40"/>
  <c r="AK210" i="40"/>
  <c r="V209" i="40"/>
  <c r="E183" i="39"/>
  <c r="BW209" i="40" l="1"/>
  <c r="R211" i="41"/>
  <c r="R209" i="40"/>
  <c r="D18" i="42"/>
  <c r="D14" i="42"/>
  <c r="D15" i="42"/>
  <c r="D16" i="42"/>
  <c r="D17" i="42"/>
  <c r="AK209" i="40"/>
  <c r="BD209" i="40"/>
  <c r="C129" i="40" l="1"/>
  <c r="D129" i="40"/>
  <c r="E129" i="40"/>
  <c r="F129" i="40"/>
  <c r="G129" i="40"/>
  <c r="H129" i="40"/>
  <c r="I129" i="40"/>
  <c r="J129" i="40"/>
  <c r="K129" i="40"/>
  <c r="L129" i="40"/>
  <c r="R71" i="39" l="1"/>
  <c r="C7" i="42" s="1"/>
  <c r="M129" i="40" l="1"/>
  <c r="N129" i="40"/>
  <c r="D7" i="42" l="1"/>
  <c r="M193" i="40"/>
  <c r="N193" i="40"/>
  <c r="M57" i="39" l="1"/>
  <c r="N57" i="39"/>
  <c r="C4" i="41" l="1"/>
  <c r="C180" i="41" s="1"/>
  <c r="BV161" i="40"/>
  <c r="BU161" i="40"/>
  <c r="BT161" i="40"/>
  <c r="BS161" i="40"/>
  <c r="BR161" i="40"/>
  <c r="BQ161" i="40"/>
  <c r="BP161" i="40"/>
  <c r="BO161" i="40"/>
  <c r="BN161" i="40"/>
  <c r="BM161" i="40"/>
  <c r="BL161" i="40"/>
  <c r="BK161" i="40"/>
  <c r="BJ161" i="40"/>
  <c r="BI161" i="40"/>
  <c r="BH161" i="40"/>
  <c r="BV145" i="40"/>
  <c r="BU145" i="40"/>
  <c r="BT145" i="40"/>
  <c r="BS145" i="40"/>
  <c r="BR145" i="40"/>
  <c r="BQ145" i="40"/>
  <c r="BP145" i="40"/>
  <c r="BO145" i="40"/>
  <c r="BN145" i="40"/>
  <c r="BM145" i="40"/>
  <c r="BL145" i="40"/>
  <c r="BK145" i="40"/>
  <c r="BJ145" i="40"/>
  <c r="BI145" i="40"/>
  <c r="BH145" i="40"/>
  <c r="BV129" i="40"/>
  <c r="BU129" i="40"/>
  <c r="BT129" i="40"/>
  <c r="BS129" i="40"/>
  <c r="BR129" i="40"/>
  <c r="BQ129" i="40"/>
  <c r="BP129" i="40"/>
  <c r="BO129" i="40"/>
  <c r="BN129" i="40"/>
  <c r="BM129" i="40"/>
  <c r="BL129" i="40"/>
  <c r="BK129" i="40"/>
  <c r="BJ129" i="40"/>
  <c r="BI129" i="40"/>
  <c r="BH129" i="40"/>
  <c r="BV113" i="40"/>
  <c r="BU113" i="40"/>
  <c r="BT113" i="40"/>
  <c r="BS113" i="40"/>
  <c r="BR113" i="40"/>
  <c r="BQ113" i="40"/>
  <c r="BP113" i="40"/>
  <c r="BO113" i="40"/>
  <c r="BN113" i="40"/>
  <c r="BM113" i="40"/>
  <c r="BL113" i="40"/>
  <c r="BK113" i="40"/>
  <c r="BJ113" i="40"/>
  <c r="BI113" i="40"/>
  <c r="BH113" i="40"/>
  <c r="BV97" i="40"/>
  <c r="BU97" i="40"/>
  <c r="BT97" i="40"/>
  <c r="BS97" i="40"/>
  <c r="BR97" i="40"/>
  <c r="BQ97" i="40"/>
  <c r="BP97" i="40"/>
  <c r="BO97" i="40"/>
  <c r="BN97" i="40"/>
  <c r="BM97" i="40"/>
  <c r="BL97" i="40"/>
  <c r="BK97" i="40"/>
  <c r="BJ97" i="40"/>
  <c r="BI97" i="40"/>
  <c r="BH97" i="40"/>
  <c r="BV81" i="40"/>
  <c r="BU81" i="40"/>
  <c r="BT81" i="40"/>
  <c r="BS81" i="40"/>
  <c r="BR81" i="40"/>
  <c r="BQ81" i="40"/>
  <c r="BP81" i="40"/>
  <c r="BO81" i="40"/>
  <c r="BN81" i="40"/>
  <c r="BM81" i="40"/>
  <c r="BL81" i="40"/>
  <c r="BK81" i="40"/>
  <c r="BJ81" i="40"/>
  <c r="BI81" i="40"/>
  <c r="BH81" i="40"/>
  <c r="BV65" i="40"/>
  <c r="BU65" i="40"/>
  <c r="BT65" i="40"/>
  <c r="BS65" i="40"/>
  <c r="BR65" i="40"/>
  <c r="BQ65" i="40"/>
  <c r="BP65" i="40"/>
  <c r="BO65" i="40"/>
  <c r="BN65" i="40"/>
  <c r="BM65" i="40"/>
  <c r="BL65" i="40"/>
  <c r="BK65" i="40"/>
  <c r="BJ65" i="40"/>
  <c r="BI65" i="40"/>
  <c r="BH65" i="40"/>
  <c r="BV49" i="40"/>
  <c r="BU49" i="40"/>
  <c r="BT49" i="40"/>
  <c r="BS49" i="40"/>
  <c r="BR49" i="40"/>
  <c r="BQ49" i="40"/>
  <c r="BP49" i="40"/>
  <c r="BO49" i="40"/>
  <c r="BN49" i="40"/>
  <c r="BM49" i="40"/>
  <c r="BL49" i="40"/>
  <c r="BK49" i="40"/>
  <c r="BJ49" i="40"/>
  <c r="BI49" i="40"/>
  <c r="BH49" i="40"/>
  <c r="BV33" i="40"/>
  <c r="BU33" i="40"/>
  <c r="BT33" i="40"/>
  <c r="BS33" i="40"/>
  <c r="BR33" i="40"/>
  <c r="BQ33" i="40"/>
  <c r="BP33" i="40"/>
  <c r="BO33" i="40"/>
  <c r="BN33" i="40"/>
  <c r="BM33" i="40"/>
  <c r="BL33" i="40"/>
  <c r="BK33" i="40"/>
  <c r="BJ33" i="40"/>
  <c r="BI33" i="40"/>
  <c r="BH33" i="40"/>
  <c r="BV17" i="40"/>
  <c r="BU17" i="40"/>
  <c r="BT17" i="40"/>
  <c r="BS17" i="40"/>
  <c r="BR17" i="40"/>
  <c r="BQ17" i="40"/>
  <c r="BP17" i="40"/>
  <c r="BO17" i="40"/>
  <c r="BN17" i="40"/>
  <c r="BM17" i="40"/>
  <c r="BL17" i="40"/>
  <c r="BK17" i="40"/>
  <c r="BJ17" i="40"/>
  <c r="BI17" i="40"/>
  <c r="BH17" i="40"/>
  <c r="BA177" i="40"/>
  <c r="BC177" i="40"/>
  <c r="BB177" i="40"/>
  <c r="AZ177" i="40"/>
  <c r="AY177" i="40"/>
  <c r="AX177" i="40"/>
  <c r="AW177" i="40"/>
  <c r="AV177" i="40"/>
  <c r="AU177" i="40"/>
  <c r="AT177" i="40"/>
  <c r="AS177" i="40"/>
  <c r="AR177" i="40"/>
  <c r="AQ177" i="40"/>
  <c r="AP177" i="40"/>
  <c r="AO177" i="40"/>
  <c r="BC161" i="40"/>
  <c r="BB161" i="40"/>
  <c r="BA161" i="40"/>
  <c r="AZ161" i="40"/>
  <c r="AY161" i="40"/>
  <c r="AX161" i="40"/>
  <c r="AW161" i="40"/>
  <c r="AV161" i="40"/>
  <c r="AU161" i="40"/>
  <c r="AT161" i="40"/>
  <c r="AS161" i="40"/>
  <c r="AR161" i="40"/>
  <c r="AQ161" i="40"/>
  <c r="AP161" i="40"/>
  <c r="AO161" i="40"/>
  <c r="BC145" i="40"/>
  <c r="BB145" i="40"/>
  <c r="BA145" i="40"/>
  <c r="AZ145" i="40"/>
  <c r="AY145" i="40"/>
  <c r="AX145" i="40"/>
  <c r="AW145" i="40"/>
  <c r="AV145" i="40"/>
  <c r="AU145" i="40"/>
  <c r="AT145" i="40"/>
  <c r="AS145" i="40"/>
  <c r="AR145" i="40"/>
  <c r="AQ145" i="40"/>
  <c r="AP145" i="40"/>
  <c r="AO145" i="40"/>
  <c r="BC129" i="40"/>
  <c r="BB129" i="40"/>
  <c r="BA129" i="40"/>
  <c r="AZ129" i="40"/>
  <c r="AY129" i="40"/>
  <c r="AX129" i="40"/>
  <c r="AW129" i="40"/>
  <c r="AV129" i="40"/>
  <c r="AU129" i="40"/>
  <c r="AT129" i="40"/>
  <c r="AS129" i="40"/>
  <c r="AR129" i="40"/>
  <c r="AQ129" i="40"/>
  <c r="AP129" i="40"/>
  <c r="AO129" i="40"/>
  <c r="BC113" i="40"/>
  <c r="BB113" i="40"/>
  <c r="BA113" i="40"/>
  <c r="AZ113" i="40"/>
  <c r="AY113" i="40"/>
  <c r="AX113" i="40"/>
  <c r="AW113" i="40"/>
  <c r="AV113" i="40"/>
  <c r="AU113" i="40"/>
  <c r="AT113" i="40"/>
  <c r="AS113" i="40"/>
  <c r="AR113" i="40"/>
  <c r="AQ113" i="40"/>
  <c r="AP113" i="40"/>
  <c r="AO113" i="40"/>
  <c r="BC97" i="40"/>
  <c r="BB97" i="40"/>
  <c r="BA97" i="40"/>
  <c r="AZ97" i="40"/>
  <c r="AY97" i="40"/>
  <c r="AX97" i="40"/>
  <c r="AW97" i="40"/>
  <c r="AV97" i="40"/>
  <c r="AU97" i="40"/>
  <c r="AT97" i="40"/>
  <c r="AS97" i="40"/>
  <c r="AR97" i="40"/>
  <c r="AQ97" i="40"/>
  <c r="AP97" i="40"/>
  <c r="AO97" i="40"/>
  <c r="BC81" i="40"/>
  <c r="BB81" i="40"/>
  <c r="BA81" i="40"/>
  <c r="AZ81" i="40"/>
  <c r="AY81" i="40"/>
  <c r="AX81" i="40"/>
  <c r="AW81" i="40"/>
  <c r="AV81" i="40"/>
  <c r="AU81" i="40"/>
  <c r="AT81" i="40"/>
  <c r="AS81" i="40"/>
  <c r="AR81" i="40"/>
  <c r="AQ81" i="40"/>
  <c r="AP81" i="40"/>
  <c r="AO81" i="40"/>
  <c r="BC65" i="40"/>
  <c r="BB65" i="40"/>
  <c r="BA65" i="40"/>
  <c r="AZ65" i="40"/>
  <c r="AY65" i="40"/>
  <c r="AX65" i="40"/>
  <c r="AW65" i="40"/>
  <c r="AV65" i="40"/>
  <c r="AU65" i="40"/>
  <c r="AT65" i="40"/>
  <c r="AS65" i="40"/>
  <c r="AR65" i="40"/>
  <c r="AQ65" i="40"/>
  <c r="AP65" i="40"/>
  <c r="AO65" i="40"/>
  <c r="BC49" i="40"/>
  <c r="BB49" i="40"/>
  <c r="BA49" i="40"/>
  <c r="AZ49" i="40"/>
  <c r="AY49" i="40"/>
  <c r="AX49" i="40"/>
  <c r="AW49" i="40"/>
  <c r="AV49" i="40"/>
  <c r="AU49" i="40"/>
  <c r="AT49" i="40"/>
  <c r="AS49" i="40"/>
  <c r="AR49" i="40"/>
  <c r="AQ49" i="40"/>
  <c r="AP49" i="40"/>
  <c r="AO49" i="40"/>
  <c r="BC33" i="40"/>
  <c r="BB33" i="40"/>
  <c r="BA33" i="40"/>
  <c r="AZ33" i="40"/>
  <c r="AY33" i="40"/>
  <c r="AX33" i="40"/>
  <c r="AW33" i="40"/>
  <c r="AV33" i="40"/>
  <c r="AU33" i="40"/>
  <c r="AT33" i="40"/>
  <c r="AS33" i="40"/>
  <c r="AR33" i="40"/>
  <c r="AQ33" i="40"/>
  <c r="AP33" i="40"/>
  <c r="AO33" i="40"/>
  <c r="BC17" i="40"/>
  <c r="BB17" i="40"/>
  <c r="BA17" i="40"/>
  <c r="AZ17" i="40"/>
  <c r="AY17" i="40"/>
  <c r="AX17" i="40"/>
  <c r="AW17" i="40"/>
  <c r="AV17" i="40"/>
  <c r="AU17" i="40"/>
  <c r="AT17" i="40"/>
  <c r="AS17" i="40"/>
  <c r="AR17" i="40"/>
  <c r="AQ17" i="40"/>
  <c r="AP17" i="40"/>
  <c r="AO17" i="40"/>
  <c r="AJ161" i="40"/>
  <c r="AI161" i="40"/>
  <c r="AH161" i="40"/>
  <c r="AG161" i="40"/>
  <c r="AF161" i="40"/>
  <c r="AE161" i="40"/>
  <c r="AD161" i="40"/>
  <c r="AC161" i="40"/>
  <c r="AB161" i="40"/>
  <c r="AA161" i="40"/>
  <c r="Z161" i="40"/>
  <c r="Y161" i="40"/>
  <c r="X161" i="40"/>
  <c r="W161" i="40"/>
  <c r="V161" i="40"/>
  <c r="AJ145" i="40"/>
  <c r="AI145" i="40"/>
  <c r="AH145" i="40"/>
  <c r="AG145" i="40"/>
  <c r="AF145" i="40"/>
  <c r="AE145" i="40"/>
  <c r="AD145" i="40"/>
  <c r="AC145" i="40"/>
  <c r="AB145" i="40"/>
  <c r="AA145" i="40"/>
  <c r="Z145" i="40"/>
  <c r="Y145" i="40"/>
  <c r="X145" i="40"/>
  <c r="W145" i="40"/>
  <c r="V145" i="40"/>
  <c r="AJ129" i="40"/>
  <c r="AI129" i="40"/>
  <c r="AH129" i="40"/>
  <c r="AG129" i="40"/>
  <c r="AF129" i="40"/>
  <c r="AE129" i="40"/>
  <c r="AD129" i="40"/>
  <c r="AC129" i="40"/>
  <c r="AB129" i="40"/>
  <c r="AA129" i="40"/>
  <c r="Z129" i="40"/>
  <c r="Y129" i="40"/>
  <c r="X129" i="40"/>
  <c r="W129" i="40"/>
  <c r="V129" i="40"/>
  <c r="AJ113" i="40"/>
  <c r="AI113" i="40"/>
  <c r="AH113" i="40"/>
  <c r="AG113" i="40"/>
  <c r="AF113" i="40"/>
  <c r="AE113" i="40"/>
  <c r="AD113" i="40"/>
  <c r="AC113" i="40"/>
  <c r="AB113" i="40"/>
  <c r="AA113" i="40"/>
  <c r="Z113" i="40"/>
  <c r="Y113" i="40"/>
  <c r="X113" i="40"/>
  <c r="W113" i="40"/>
  <c r="V113" i="40"/>
  <c r="AJ97" i="40"/>
  <c r="AI97" i="40"/>
  <c r="AH97" i="40"/>
  <c r="AG97" i="40"/>
  <c r="AF97" i="40"/>
  <c r="AE97" i="40"/>
  <c r="AD97" i="40"/>
  <c r="AC97" i="40"/>
  <c r="AB97" i="40"/>
  <c r="AA97" i="40"/>
  <c r="Z97" i="40"/>
  <c r="Y97" i="40"/>
  <c r="X97" i="40"/>
  <c r="W97" i="40"/>
  <c r="V97" i="40"/>
  <c r="AJ81" i="40"/>
  <c r="AI81" i="40"/>
  <c r="AH81" i="40"/>
  <c r="AG81" i="40"/>
  <c r="AF81" i="40"/>
  <c r="AE81" i="40"/>
  <c r="AD81" i="40"/>
  <c r="AC81" i="40"/>
  <c r="AB81" i="40"/>
  <c r="AA81" i="40"/>
  <c r="Z81" i="40"/>
  <c r="Y81" i="40"/>
  <c r="X81" i="40"/>
  <c r="W81" i="40"/>
  <c r="V81" i="40"/>
  <c r="AJ49" i="40"/>
  <c r="AI49" i="40"/>
  <c r="AH49" i="40"/>
  <c r="AG49" i="40"/>
  <c r="AF49" i="40"/>
  <c r="AE49" i="40"/>
  <c r="AD49" i="40"/>
  <c r="AC49" i="40"/>
  <c r="AB49" i="40"/>
  <c r="AA49" i="40"/>
  <c r="Z49" i="40"/>
  <c r="Y49" i="40"/>
  <c r="X49" i="40"/>
  <c r="W49" i="40"/>
  <c r="V49" i="40"/>
  <c r="AJ33" i="40"/>
  <c r="AI33" i="40"/>
  <c r="AH33" i="40"/>
  <c r="AG33" i="40"/>
  <c r="AF33" i="40"/>
  <c r="AE33" i="40"/>
  <c r="AD33" i="40"/>
  <c r="AC33" i="40"/>
  <c r="AB33" i="40"/>
  <c r="AA33" i="40"/>
  <c r="Z33" i="40"/>
  <c r="Y33" i="40"/>
  <c r="X33" i="40"/>
  <c r="W33" i="40"/>
  <c r="V33" i="40"/>
  <c r="AJ17" i="40"/>
  <c r="AI17" i="40"/>
  <c r="AH17" i="40"/>
  <c r="AG17" i="40"/>
  <c r="AF17" i="40"/>
  <c r="AE17" i="40"/>
  <c r="AD17" i="40"/>
  <c r="AC17" i="40"/>
  <c r="AB17" i="40"/>
  <c r="AA17" i="40"/>
  <c r="Z17" i="40"/>
  <c r="Y17" i="40"/>
  <c r="X17" i="40"/>
  <c r="W17" i="40"/>
  <c r="V17" i="40"/>
  <c r="Q193" i="40"/>
  <c r="P193" i="40"/>
  <c r="O193" i="40"/>
  <c r="Q177" i="40"/>
  <c r="P177" i="40"/>
  <c r="O177" i="40"/>
  <c r="Q161" i="40"/>
  <c r="P161" i="40"/>
  <c r="O161" i="40"/>
  <c r="N161" i="40"/>
  <c r="M161" i="40"/>
  <c r="L161" i="40"/>
  <c r="K161" i="40"/>
  <c r="J161" i="40"/>
  <c r="I161" i="40"/>
  <c r="H161" i="40"/>
  <c r="G161" i="40"/>
  <c r="F161" i="40"/>
  <c r="E161" i="40"/>
  <c r="D161" i="40"/>
  <c r="C161" i="40"/>
  <c r="Q145" i="40"/>
  <c r="P145" i="40"/>
  <c r="O145" i="40"/>
  <c r="N145" i="40"/>
  <c r="M145" i="40"/>
  <c r="L145" i="40"/>
  <c r="K145" i="40"/>
  <c r="J145" i="40"/>
  <c r="I145" i="40"/>
  <c r="H145" i="40"/>
  <c r="G145" i="40"/>
  <c r="F145" i="40"/>
  <c r="E145" i="40"/>
  <c r="D145" i="40"/>
  <c r="C145" i="40"/>
  <c r="Q129" i="40"/>
  <c r="P129" i="40"/>
  <c r="O129" i="40"/>
  <c r="Q113" i="40"/>
  <c r="P113" i="40"/>
  <c r="O113" i="40"/>
  <c r="N113" i="40"/>
  <c r="M113" i="40"/>
  <c r="L113" i="40"/>
  <c r="K113" i="40"/>
  <c r="J113" i="40"/>
  <c r="I113" i="40"/>
  <c r="H113" i="40"/>
  <c r="G113" i="40"/>
  <c r="F113" i="40"/>
  <c r="E113" i="40"/>
  <c r="D113" i="40"/>
  <c r="C113" i="40"/>
  <c r="Q97" i="40"/>
  <c r="P97" i="40"/>
  <c r="O97" i="40"/>
  <c r="N97" i="40"/>
  <c r="M97" i="40"/>
  <c r="L97" i="40"/>
  <c r="K97" i="40"/>
  <c r="J97" i="40"/>
  <c r="I97" i="40"/>
  <c r="H97" i="40"/>
  <c r="G97" i="40"/>
  <c r="F97" i="40"/>
  <c r="E97" i="40"/>
  <c r="D97" i="40"/>
  <c r="C97" i="40"/>
  <c r="Q81" i="40"/>
  <c r="P81" i="40"/>
  <c r="O81" i="40"/>
  <c r="N81" i="40"/>
  <c r="M81" i="40"/>
  <c r="L81" i="40"/>
  <c r="K81" i="40"/>
  <c r="J81" i="40"/>
  <c r="I81" i="40"/>
  <c r="H81" i="40"/>
  <c r="G81" i="40"/>
  <c r="F81" i="40"/>
  <c r="E81" i="40"/>
  <c r="D81" i="40"/>
  <c r="C81" i="40"/>
  <c r="Q65" i="40"/>
  <c r="P65" i="40"/>
  <c r="O65" i="40"/>
  <c r="N65" i="40"/>
  <c r="M65" i="40"/>
  <c r="L65" i="40"/>
  <c r="K65" i="40"/>
  <c r="J65" i="40"/>
  <c r="I65" i="40"/>
  <c r="H65" i="40"/>
  <c r="G65" i="40"/>
  <c r="F65" i="40"/>
  <c r="E65" i="40"/>
  <c r="D65" i="40"/>
  <c r="C65" i="40"/>
  <c r="Q49" i="40"/>
  <c r="P49" i="40"/>
  <c r="O49" i="40"/>
  <c r="N49" i="40"/>
  <c r="M49" i="40"/>
  <c r="L49" i="40"/>
  <c r="K49" i="40"/>
  <c r="J49" i="40"/>
  <c r="I49" i="40"/>
  <c r="H49" i="40"/>
  <c r="G49" i="40"/>
  <c r="F49" i="40"/>
  <c r="E49" i="40"/>
  <c r="D49" i="40"/>
  <c r="C49" i="40"/>
  <c r="Q33" i="40"/>
  <c r="P33" i="40"/>
  <c r="O33" i="40"/>
  <c r="N33" i="40"/>
  <c r="M33" i="40"/>
  <c r="L33" i="40"/>
  <c r="K33" i="40"/>
  <c r="J33" i="40"/>
  <c r="I33" i="40"/>
  <c r="H33" i="40"/>
  <c r="G33" i="40"/>
  <c r="F33" i="40"/>
  <c r="E33" i="40"/>
  <c r="D33" i="40"/>
  <c r="C33" i="40"/>
  <c r="R16" i="40"/>
  <c r="R15" i="40"/>
  <c r="R14" i="40"/>
  <c r="R13" i="40"/>
  <c r="R12" i="40"/>
  <c r="R11" i="40"/>
  <c r="R10" i="40"/>
  <c r="R9" i="40"/>
  <c r="R8" i="40"/>
  <c r="R7" i="40"/>
  <c r="R6" i="40"/>
  <c r="R5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F169" i="39"/>
  <c r="N141" i="39"/>
  <c r="M141" i="39"/>
  <c r="L141" i="39"/>
  <c r="K141" i="39"/>
  <c r="J141" i="39"/>
  <c r="I141" i="39"/>
  <c r="H141" i="39"/>
  <c r="G141" i="39"/>
  <c r="F141" i="39"/>
  <c r="E141" i="39"/>
  <c r="D141" i="39"/>
  <c r="C141" i="39"/>
  <c r="N113" i="39"/>
  <c r="M113" i="39"/>
  <c r="L113" i="39"/>
  <c r="K113" i="39"/>
  <c r="J113" i="39"/>
  <c r="I113" i="39"/>
  <c r="H113" i="39"/>
  <c r="G113" i="39"/>
  <c r="F113" i="39"/>
  <c r="E113" i="39"/>
  <c r="D113" i="39"/>
  <c r="C113" i="39"/>
  <c r="N99" i="39"/>
  <c r="M99" i="39"/>
  <c r="L99" i="39"/>
  <c r="K99" i="39"/>
  <c r="J99" i="39"/>
  <c r="I99" i="39"/>
  <c r="H99" i="39"/>
  <c r="G99" i="39"/>
  <c r="F99" i="39"/>
  <c r="E99" i="39"/>
  <c r="D99" i="39"/>
  <c r="C99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L57" i="39"/>
  <c r="K57" i="39"/>
  <c r="J57" i="39"/>
  <c r="I57" i="39"/>
  <c r="H57" i="39"/>
  <c r="G57" i="39"/>
  <c r="F57" i="39"/>
  <c r="E57" i="39"/>
  <c r="D57" i="39"/>
  <c r="C57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N15" i="39"/>
  <c r="M15" i="39"/>
  <c r="L15" i="39"/>
  <c r="K15" i="39"/>
  <c r="J15" i="39"/>
  <c r="I15" i="39"/>
  <c r="H15" i="39"/>
  <c r="G15" i="39"/>
  <c r="F15" i="39"/>
  <c r="E15" i="39"/>
  <c r="D15" i="39"/>
  <c r="C15" i="39"/>
  <c r="R65" i="40" l="1"/>
  <c r="BD81" i="40"/>
  <c r="BW161" i="40"/>
  <c r="P196" i="41"/>
  <c r="Q202" i="41"/>
  <c r="BW17" i="40"/>
  <c r="BW145" i="40"/>
  <c r="Q196" i="41"/>
  <c r="P203" i="41"/>
  <c r="BD49" i="40"/>
  <c r="BW129" i="40"/>
  <c r="Q197" i="41"/>
  <c r="Q203" i="41"/>
  <c r="BD161" i="40"/>
  <c r="O200" i="41"/>
  <c r="P204" i="41"/>
  <c r="BD145" i="40"/>
  <c r="O201" i="41"/>
  <c r="Q204" i="41"/>
  <c r="P202" i="41"/>
  <c r="R161" i="40"/>
  <c r="AK161" i="40"/>
  <c r="BD129" i="40"/>
  <c r="BW81" i="40"/>
  <c r="P201" i="41"/>
  <c r="Q205" i="41"/>
  <c r="BW65" i="40"/>
  <c r="O202" i="41"/>
  <c r="O208" i="41"/>
  <c r="BW113" i="40"/>
  <c r="BW97" i="40"/>
  <c r="BW49" i="40"/>
  <c r="BW33" i="40"/>
  <c r="BD113" i="40"/>
  <c r="BD97" i="40"/>
  <c r="BD65" i="40"/>
  <c r="BD33" i="40"/>
  <c r="BD17" i="40"/>
  <c r="AK145" i="40"/>
  <c r="AK129" i="40"/>
  <c r="AK113" i="40"/>
  <c r="AK97" i="40"/>
  <c r="AK81" i="40"/>
  <c r="AK49" i="40"/>
  <c r="AK33" i="40"/>
  <c r="AK17" i="40"/>
  <c r="R145" i="40"/>
  <c r="R129" i="40"/>
  <c r="R113" i="40"/>
  <c r="R97" i="40"/>
  <c r="R81" i="40"/>
  <c r="R49" i="40"/>
  <c r="R33" i="40"/>
  <c r="R18" i="41"/>
  <c r="R85" i="39"/>
  <c r="R113" i="39"/>
  <c r="R99" i="39"/>
  <c r="R57" i="39"/>
  <c r="C9" i="42" s="1"/>
  <c r="R43" i="39"/>
  <c r="R29" i="39"/>
  <c r="C6" i="42" s="1"/>
  <c r="R15" i="39"/>
  <c r="C5" i="42" s="1"/>
  <c r="R141" i="39"/>
  <c r="C12" i="42" s="1"/>
  <c r="BD177" i="40"/>
  <c r="BV177" i="40"/>
  <c r="D169" i="39"/>
  <c r="BN177" i="40"/>
  <c r="E169" i="39"/>
  <c r="AD177" i="40"/>
  <c r="V177" i="40"/>
  <c r="R14" i="41"/>
  <c r="K17" i="41"/>
  <c r="D17" i="41"/>
  <c r="L17" i="41"/>
  <c r="E17" i="41"/>
  <c r="R12" i="41"/>
  <c r="BO177" i="40"/>
  <c r="AE177" i="40"/>
  <c r="AF177" i="40"/>
  <c r="BH177" i="40"/>
  <c r="BP177" i="40"/>
  <c r="R11" i="41"/>
  <c r="AG177" i="40"/>
  <c r="BI177" i="40"/>
  <c r="BQ177" i="40"/>
  <c r="Z177" i="40"/>
  <c r="AH177" i="40"/>
  <c r="BJ177" i="40"/>
  <c r="BR177" i="40"/>
  <c r="N17" i="41"/>
  <c r="BK177" i="40"/>
  <c r="BS177" i="40"/>
  <c r="AB177" i="40"/>
  <c r="AJ177" i="40"/>
  <c r="AI177" i="40"/>
  <c r="BL177" i="40"/>
  <c r="BT177" i="40"/>
  <c r="AC177" i="40"/>
  <c r="BM177" i="40"/>
  <c r="BU177" i="40"/>
  <c r="F17" i="41"/>
  <c r="O17" i="41"/>
  <c r="H17" i="41"/>
  <c r="P17" i="41"/>
  <c r="Q17" i="41"/>
  <c r="R9" i="41"/>
  <c r="R10" i="41"/>
  <c r="M17" i="41"/>
  <c r="J17" i="41"/>
  <c r="C17" i="41"/>
  <c r="R6" i="41"/>
  <c r="R7" i="41"/>
  <c r="R13" i="41"/>
  <c r="R15" i="41"/>
  <c r="R16" i="41"/>
  <c r="G17" i="41"/>
  <c r="I17" i="41"/>
  <c r="R8" i="41"/>
  <c r="N177" i="40"/>
  <c r="G169" i="39"/>
  <c r="D155" i="39"/>
  <c r="D193" i="40"/>
  <c r="L193" i="40"/>
  <c r="H193" i="40"/>
  <c r="I193" i="40"/>
  <c r="G193" i="40"/>
  <c r="E193" i="40"/>
  <c r="J193" i="40"/>
  <c r="K193" i="40"/>
  <c r="F193" i="40"/>
  <c r="Y177" i="40"/>
  <c r="W177" i="40"/>
  <c r="X177" i="40"/>
  <c r="AA177" i="40"/>
  <c r="I177" i="40"/>
  <c r="F177" i="40"/>
  <c r="J177" i="40"/>
  <c r="C177" i="40"/>
  <c r="G177" i="40"/>
  <c r="K177" i="40"/>
  <c r="E177" i="40"/>
  <c r="M177" i="40"/>
  <c r="D177" i="40"/>
  <c r="H177" i="40"/>
  <c r="L177" i="40"/>
  <c r="H169" i="39"/>
  <c r="I169" i="39"/>
  <c r="J169" i="39"/>
  <c r="K169" i="39"/>
  <c r="L169" i="39"/>
  <c r="N169" i="39"/>
  <c r="M169" i="39"/>
  <c r="E155" i="39"/>
  <c r="F155" i="39"/>
  <c r="N155" i="39"/>
  <c r="K155" i="39"/>
  <c r="I155" i="39"/>
  <c r="G155" i="39"/>
  <c r="H155" i="39"/>
  <c r="J155" i="39"/>
  <c r="M155" i="39"/>
  <c r="L155" i="39"/>
  <c r="R4" i="41"/>
  <c r="R5" i="41"/>
  <c r="BH193" i="40"/>
  <c r="BL193" i="40"/>
  <c r="BP193" i="40"/>
  <c r="BT193" i="40"/>
  <c r="BI193" i="40"/>
  <c r="BM193" i="40"/>
  <c r="BQ193" i="40"/>
  <c r="BU193" i="40"/>
  <c r="BJ193" i="40"/>
  <c r="BN193" i="40"/>
  <c r="BR193" i="40"/>
  <c r="BV193" i="40"/>
  <c r="BK193" i="40"/>
  <c r="BO193" i="40"/>
  <c r="BS193" i="40"/>
  <c r="AO193" i="40"/>
  <c r="AS193" i="40"/>
  <c r="AW193" i="40"/>
  <c r="BA193" i="40"/>
  <c r="AP193" i="40"/>
  <c r="AT193" i="40"/>
  <c r="AX193" i="40"/>
  <c r="BB193" i="40"/>
  <c r="AQ193" i="40"/>
  <c r="AU193" i="40"/>
  <c r="AY193" i="40"/>
  <c r="BC193" i="40"/>
  <c r="AR193" i="40"/>
  <c r="AV193" i="40"/>
  <c r="AZ193" i="40"/>
  <c r="W193" i="40"/>
  <c r="AE193" i="40"/>
  <c r="V193" i="40"/>
  <c r="Z193" i="40"/>
  <c r="AH193" i="40"/>
  <c r="AD193" i="40"/>
  <c r="AA193" i="40"/>
  <c r="AI193" i="40"/>
  <c r="X193" i="40"/>
  <c r="AB193" i="40"/>
  <c r="AF193" i="40"/>
  <c r="AJ193" i="40"/>
  <c r="Y193" i="40"/>
  <c r="AC193" i="40"/>
  <c r="AG193" i="40"/>
  <c r="C10" i="42" l="1"/>
  <c r="P206" i="41"/>
  <c r="P197" i="41"/>
  <c r="O205" i="41"/>
  <c r="Q201" i="41"/>
  <c r="P207" i="41"/>
  <c r="O196" i="41"/>
  <c r="O197" i="41"/>
  <c r="P200" i="41"/>
  <c r="O206" i="41"/>
  <c r="O207" i="41"/>
  <c r="O199" i="41"/>
  <c r="Q200" i="41"/>
  <c r="Q208" i="41"/>
  <c r="P199" i="41"/>
  <c r="Q206" i="41"/>
  <c r="Q199" i="41"/>
  <c r="O203" i="41"/>
  <c r="O198" i="41"/>
  <c r="Q198" i="41"/>
  <c r="P205" i="41"/>
  <c r="O204" i="41"/>
  <c r="P198" i="41"/>
  <c r="Q207" i="41"/>
  <c r="P208" i="41"/>
  <c r="R177" i="40"/>
  <c r="R158" i="39"/>
  <c r="C199" i="41"/>
  <c r="R194" i="41"/>
  <c r="C196" i="41"/>
  <c r="M207" i="41"/>
  <c r="G201" i="41"/>
  <c r="J205" i="41"/>
  <c r="L199" i="41"/>
  <c r="I205" i="41"/>
  <c r="D200" i="41"/>
  <c r="N204" i="41"/>
  <c r="I199" i="41"/>
  <c r="F205" i="41"/>
  <c r="H199" i="41"/>
  <c r="E205" i="41"/>
  <c r="N198" i="41"/>
  <c r="M206" i="41"/>
  <c r="G200" i="41"/>
  <c r="H205" i="41"/>
  <c r="K200" i="41"/>
  <c r="N200" i="41"/>
  <c r="I204" i="41"/>
  <c r="D199" i="41"/>
  <c r="H204" i="41"/>
  <c r="K199" i="41"/>
  <c r="F204" i="41"/>
  <c r="H198" i="41"/>
  <c r="M204" i="41"/>
  <c r="G198" i="41"/>
  <c r="L204" i="41"/>
  <c r="F198" i="41"/>
  <c r="E206" i="41"/>
  <c r="N199" i="41"/>
  <c r="G204" i="41"/>
  <c r="J199" i="41"/>
  <c r="M196" i="41"/>
  <c r="L206" i="41"/>
  <c r="F200" i="41"/>
  <c r="H203" i="41"/>
  <c r="K198" i="41"/>
  <c r="G203" i="41"/>
  <c r="J198" i="41"/>
  <c r="M203" i="41"/>
  <c r="G197" i="41"/>
  <c r="E204" i="41"/>
  <c r="N197" i="41"/>
  <c r="D204" i="41"/>
  <c r="M197" i="41"/>
  <c r="L205" i="41"/>
  <c r="F199" i="41"/>
  <c r="N203" i="41"/>
  <c r="I198" i="41"/>
  <c r="C202" i="41"/>
  <c r="C197" i="41"/>
  <c r="D206" i="41"/>
  <c r="M199" i="41"/>
  <c r="M208" i="41"/>
  <c r="G202" i="41"/>
  <c r="J197" i="41"/>
  <c r="N202" i="41"/>
  <c r="I197" i="41"/>
  <c r="E203" i="41"/>
  <c r="F208" i="41"/>
  <c r="L203" i="41"/>
  <c r="F197" i="41"/>
  <c r="H208" i="41"/>
  <c r="K203" i="41"/>
  <c r="E197" i="41"/>
  <c r="D205" i="41"/>
  <c r="M198" i="41"/>
  <c r="F203" i="41"/>
  <c r="H197" i="41"/>
  <c r="F196" i="41"/>
  <c r="C204" i="41"/>
  <c r="K205" i="41"/>
  <c r="E199" i="41"/>
  <c r="E208" i="41"/>
  <c r="N201" i="41"/>
  <c r="L208" i="41"/>
  <c r="F202" i="41"/>
  <c r="J208" i="41"/>
  <c r="L202" i="41"/>
  <c r="I208" i="41"/>
  <c r="D203" i="41"/>
  <c r="G207" i="41"/>
  <c r="J202" i="41"/>
  <c r="K204" i="41"/>
  <c r="E198" i="41"/>
  <c r="M202" i="41"/>
  <c r="E207" i="41"/>
  <c r="N196" i="41"/>
  <c r="C208" i="41"/>
  <c r="C203" i="41"/>
  <c r="J204" i="41"/>
  <c r="L198" i="41"/>
  <c r="L207" i="41"/>
  <c r="F201" i="41"/>
  <c r="D208" i="41"/>
  <c r="M201" i="41"/>
  <c r="I207" i="41"/>
  <c r="D202" i="41"/>
  <c r="H207" i="41"/>
  <c r="K202" i="41"/>
  <c r="N206" i="41"/>
  <c r="I201" i="41"/>
  <c r="G208" i="41"/>
  <c r="J203" i="41"/>
  <c r="L197" i="41"/>
  <c r="K208" i="41"/>
  <c r="E202" i="41"/>
  <c r="E196" i="41"/>
  <c r="C198" i="41"/>
  <c r="I196" i="41"/>
  <c r="C200" i="41"/>
  <c r="L196" i="41"/>
  <c r="C205" i="41"/>
  <c r="I203" i="41"/>
  <c r="D198" i="41"/>
  <c r="D207" i="41"/>
  <c r="M200" i="41"/>
  <c r="K207" i="41"/>
  <c r="E201" i="41"/>
  <c r="H206" i="41"/>
  <c r="K201" i="41"/>
  <c r="G206" i="41"/>
  <c r="J201" i="41"/>
  <c r="F206" i="41"/>
  <c r="H200" i="41"/>
  <c r="N207" i="41"/>
  <c r="I202" i="41"/>
  <c r="D197" i="41"/>
  <c r="J207" i="41"/>
  <c r="L201" i="41"/>
  <c r="H196" i="41"/>
  <c r="C201" i="41"/>
  <c r="C206" i="41"/>
  <c r="C207" i="41"/>
  <c r="G196" i="41"/>
  <c r="D196" i="41"/>
  <c r="J196" i="41"/>
  <c r="N208" i="41"/>
  <c r="H202" i="41"/>
  <c r="K197" i="41"/>
  <c r="K206" i="41"/>
  <c r="E200" i="41"/>
  <c r="J206" i="41"/>
  <c r="L200" i="41"/>
  <c r="G205" i="41"/>
  <c r="J200" i="41"/>
  <c r="N205" i="41"/>
  <c r="I200" i="41"/>
  <c r="M205" i="41"/>
  <c r="G199" i="41"/>
  <c r="F207" i="41"/>
  <c r="H201" i="41"/>
  <c r="K196" i="41"/>
  <c r="I206" i="41"/>
  <c r="D201" i="41"/>
  <c r="BW193" i="40"/>
  <c r="BD193" i="40"/>
  <c r="AK193" i="40"/>
  <c r="BW177" i="40"/>
  <c r="AK177" i="40"/>
  <c r="R185" i="41"/>
  <c r="R174" i="41"/>
  <c r="R170" i="41"/>
  <c r="R184" i="41"/>
  <c r="R191" i="41"/>
  <c r="M177" i="41"/>
  <c r="R182" i="41"/>
  <c r="R189" i="41"/>
  <c r="L193" i="41"/>
  <c r="D193" i="41"/>
  <c r="R172" i="41"/>
  <c r="K177" i="41"/>
  <c r="R17" i="41"/>
  <c r="C13" i="42" s="1"/>
  <c r="K193" i="41"/>
  <c r="R183" i="41"/>
  <c r="I193" i="41"/>
  <c r="R186" i="41"/>
  <c r="F193" i="41"/>
  <c r="M193" i="41"/>
  <c r="E193" i="41"/>
  <c r="R188" i="41"/>
  <c r="O177" i="41"/>
  <c r="G177" i="41"/>
  <c r="R192" i="41"/>
  <c r="Q193" i="41"/>
  <c r="H193" i="41"/>
  <c r="C177" i="41"/>
  <c r="J193" i="41"/>
  <c r="N193" i="41"/>
  <c r="O193" i="41"/>
  <c r="I177" i="41"/>
  <c r="G193" i="41"/>
  <c r="R181" i="41"/>
  <c r="P177" i="41"/>
  <c r="R190" i="41"/>
  <c r="R187" i="41"/>
  <c r="P193" i="41"/>
  <c r="Q177" i="41"/>
  <c r="R180" i="41"/>
  <c r="C193" i="41"/>
  <c r="R168" i="41"/>
  <c r="R173" i="41"/>
  <c r="J177" i="41"/>
  <c r="H177" i="41"/>
  <c r="F177" i="41"/>
  <c r="R166" i="41"/>
  <c r="L177" i="41"/>
  <c r="R165" i="41"/>
  <c r="R176" i="41"/>
  <c r="R167" i="41"/>
  <c r="N177" i="41"/>
  <c r="E177" i="41"/>
  <c r="R171" i="41"/>
  <c r="R164" i="41"/>
  <c r="D177" i="41"/>
  <c r="R169" i="41"/>
  <c r="R175" i="41"/>
  <c r="D10" i="42" l="1"/>
  <c r="D6" i="42"/>
  <c r="D5" i="42"/>
  <c r="R172" i="39"/>
  <c r="D11" i="42"/>
  <c r="Q209" i="41"/>
  <c r="O209" i="41"/>
  <c r="P209" i="41"/>
  <c r="R196" i="41"/>
  <c r="D9" i="42"/>
  <c r="K209" i="41"/>
  <c r="R201" i="41"/>
  <c r="R207" i="41"/>
  <c r="L209" i="41"/>
  <c r="E209" i="41"/>
  <c r="M209" i="41"/>
  <c r="G209" i="41"/>
  <c r="N209" i="41"/>
  <c r="R208" i="41"/>
  <c r="I209" i="41"/>
  <c r="C209" i="41"/>
  <c r="R210" i="41"/>
  <c r="R204" i="41"/>
  <c r="H209" i="41"/>
  <c r="R199" i="41"/>
  <c r="R203" i="41"/>
  <c r="R197" i="41"/>
  <c r="D13" i="42"/>
  <c r="R200" i="41"/>
  <c r="R205" i="41"/>
  <c r="J209" i="41"/>
  <c r="R206" i="41"/>
  <c r="R198" i="41"/>
  <c r="D209" i="41"/>
  <c r="F209" i="41"/>
  <c r="R202" i="41"/>
  <c r="C19" i="42"/>
  <c r="C183" i="39"/>
  <c r="R193" i="41"/>
  <c r="R177" i="41"/>
  <c r="C24" i="42" l="1"/>
  <c r="R183" i="39"/>
  <c r="R209" i="41"/>
  <c r="D19" i="42"/>
  <c r="C193" i="40"/>
  <c r="C17" i="40"/>
  <c r="R188" i="39" l="1"/>
  <c r="T183" i="39"/>
  <c r="R193" i="40"/>
  <c r="R17" i="40"/>
  <c r="R4" i="40"/>
  <c r="C155" i="39"/>
  <c r="C169" i="39"/>
  <c r="R155" i="39" l="1"/>
  <c r="R169" i="39"/>
  <c r="C26" i="42" l="1"/>
</calcChain>
</file>

<file path=xl/sharedStrings.xml><?xml version="1.0" encoding="utf-8"?>
<sst xmlns="http://schemas.openxmlformats.org/spreadsheetml/2006/main" count="2511" uniqueCount="95">
  <si>
    <t>Building Shell</t>
  </si>
  <si>
    <t>Cooling</t>
  </si>
  <si>
    <t>Freezer</t>
  </si>
  <si>
    <t>HVAC</t>
  </si>
  <si>
    <t>Lighting</t>
  </si>
  <si>
    <t>Miscellaneous</t>
  </si>
  <si>
    <t>Pool Spa</t>
  </si>
  <si>
    <t>Refrigeration</t>
  </si>
  <si>
    <t>Water Heating</t>
  </si>
  <si>
    <t>Heating</t>
  </si>
  <si>
    <t>Total</t>
  </si>
  <si>
    <t>kWh Savings</t>
  </si>
  <si>
    <t>Motors(uses bus. load shape)</t>
  </si>
  <si>
    <t>Monthly Total</t>
  </si>
  <si>
    <t>LOW INCOME                       1M TOTAL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</si>
  <si>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</si>
  <si>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</si>
  <si>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</si>
  <si>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</si>
  <si>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</si>
  <si>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</si>
  <si>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</si>
  <si>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</si>
  <si>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</si>
  <si>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</si>
  <si>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</si>
  <si>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</si>
  <si>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Single Family Income Eligible</t>
  </si>
  <si>
    <t>Multifamily Market Rate</t>
  </si>
  <si>
    <t>Multifamily Income Eligible</t>
  </si>
  <si>
    <t>Efficient Products</t>
  </si>
  <si>
    <t>Water Heating BUS</t>
  </si>
  <si>
    <t>Refrigeration BUS</t>
  </si>
  <si>
    <t>Process BUS</t>
  </si>
  <si>
    <t>Motors BUS</t>
  </si>
  <si>
    <t>Miscellaneous BUS</t>
  </si>
  <si>
    <t>Lighting BUS</t>
  </si>
  <si>
    <t>HVAC BUS</t>
  </si>
  <si>
    <t>Heating BUS</t>
  </si>
  <si>
    <t>Ext Lighting BUS</t>
  </si>
  <si>
    <t>Cooling BUS</t>
  </si>
  <si>
    <t>Cooking BUS</t>
  </si>
  <si>
    <t>Building Shell BUS</t>
  </si>
  <si>
    <t>Air Comp BUS</t>
  </si>
  <si>
    <t>LOW INCOME TOTAL</t>
  </si>
  <si>
    <t>TOTAL                               (W/O LOW INCOME OR DR)</t>
  </si>
  <si>
    <t>Multifamily Income Eligible Res</t>
  </si>
  <si>
    <t>Standard</t>
  </si>
  <si>
    <t>Small Business Direct Install</t>
  </si>
  <si>
    <t>Retro-Commissioning</t>
  </si>
  <si>
    <t>New Construction</t>
  </si>
  <si>
    <t>Custom</t>
  </si>
  <si>
    <t>Business Social Services</t>
  </si>
  <si>
    <t>Multifamily Market Rate               Res</t>
  </si>
  <si>
    <r>
      <t xml:space="preserve">1M - RES </t>
    </r>
    <r>
      <rPr>
        <sz val="16"/>
        <color theme="1"/>
        <rFont val="Calibri"/>
        <family val="2"/>
        <scheme val="minor"/>
      </rPr>
      <t>(Gross Values)</t>
    </r>
  </si>
  <si>
    <r>
      <t xml:space="preserve">2M - SGS </t>
    </r>
    <r>
      <rPr>
        <sz val="16"/>
        <color theme="1"/>
        <rFont val="Calibri"/>
        <family val="2"/>
        <scheme val="minor"/>
      </rPr>
      <t>(Gross Values)</t>
    </r>
  </si>
  <si>
    <r>
      <t>3M - LGS</t>
    </r>
    <r>
      <rPr>
        <sz val="16"/>
        <color theme="1"/>
        <rFont val="Calibri"/>
        <family val="2"/>
        <scheme val="minor"/>
      </rPr>
      <t xml:space="preserve"> (Gross Values)</t>
    </r>
  </si>
  <si>
    <r>
      <t>4M - SPS</t>
    </r>
    <r>
      <rPr>
        <sz val="16"/>
        <color theme="1"/>
        <rFont val="Calibri"/>
        <family val="2"/>
        <scheme val="minor"/>
      </rPr>
      <t xml:space="preserve"> (Gross Values)</t>
    </r>
  </si>
  <si>
    <r>
      <t xml:space="preserve">11M - LPS </t>
    </r>
    <r>
      <rPr>
        <sz val="16"/>
        <color theme="1"/>
        <rFont val="Calibri"/>
        <family val="2"/>
        <scheme val="minor"/>
      </rPr>
      <t>(Gross Values)</t>
    </r>
  </si>
  <si>
    <r>
      <t>SUM (2M+3M+4M+11M)</t>
    </r>
    <r>
      <rPr>
        <sz val="16"/>
        <color theme="1"/>
        <rFont val="Calibri"/>
        <family val="2"/>
        <scheme val="minor"/>
      </rPr>
      <t xml:space="preserve"> - Gross Values</t>
    </r>
  </si>
  <si>
    <t>Single Family Income Eligible - Grants</t>
  </si>
  <si>
    <t>Biz Demand Response (from Enel X Report)</t>
  </si>
  <si>
    <r>
      <t xml:space="preserve">1M TOTAL                            (W/O LOW INCOME)               </t>
    </r>
    <r>
      <rPr>
        <b/>
        <i/>
        <sz val="12"/>
        <color theme="1"/>
        <rFont val="Calibri"/>
        <family val="2"/>
        <scheme val="minor"/>
      </rPr>
      <t>(w/ DR efficiency but not DR events)</t>
    </r>
  </si>
  <si>
    <t>Res Demand Response - Event Savings</t>
  </si>
  <si>
    <t>Res Demand Response - Optimization</t>
  </si>
  <si>
    <t>TOTAL</t>
  </si>
  <si>
    <t xml:space="preserve">Evaluated Net to Gross </t>
  </si>
  <si>
    <t>Program</t>
  </si>
  <si>
    <t>Ex Ante Gross Savings</t>
  </si>
  <si>
    <t>Ex Post Gross Savings</t>
  </si>
  <si>
    <t>Evaluation Source</t>
  </si>
  <si>
    <t>Res Demand Response - optimization</t>
  </si>
  <si>
    <t>Res Demand Response - event</t>
  </si>
  <si>
    <t>Single Family Income Eligible and Grants</t>
  </si>
  <si>
    <t>Biz Demand Response</t>
  </si>
  <si>
    <t>Variance</t>
  </si>
  <si>
    <t>check</t>
  </si>
  <si>
    <t>Check to Evaluation TD Calc</t>
  </si>
  <si>
    <t xml:space="preserve">     Total Ex Post Gross Savings w/i TD Calc:</t>
  </si>
  <si>
    <t>HVAC                                               and HVAC Extension                       (Heating and Cooling)</t>
  </si>
  <si>
    <t>Pay As You Save</t>
  </si>
  <si>
    <t>PAYS</t>
  </si>
  <si>
    <t>Targeted Community Lighting</t>
  </si>
  <si>
    <t>Low Income placeholder</t>
  </si>
  <si>
    <t>HVAC (Heating and Cooling) + HVAC ext.</t>
  </si>
  <si>
    <t>MEEIA 2019-21 Plan Year 2024</t>
  </si>
  <si>
    <t>PY24 Evaluated total:</t>
  </si>
  <si>
    <t>Res DR Opt</t>
  </si>
  <si>
    <t xml:space="preserve">     Total monthly incremental savings in Plan Year 2024:</t>
  </si>
  <si>
    <t>Evaluation DR Summary, Volume 1, page 13, Table 3-5</t>
  </si>
  <si>
    <t>Total with cumulative Res DR optimization</t>
  </si>
  <si>
    <t>Evaluation Portfolio Summary, page 4, Table 2-4</t>
  </si>
  <si>
    <t>Evaluation Portfolio Summary, page 7, Table 2-6</t>
  </si>
  <si>
    <t>Evaluation Portfolio Summary, page 9, Table 2-8</t>
  </si>
  <si>
    <t>Evaluation DR Summary, Volume 1, Page 39, Table 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</si>
</sst>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B2AD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9BD7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9ED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0" applyNumberFormat="1"/>
    <xf numFmtId="0" fontId="0" fillId="0" borderId="12" xfId="0" applyBorder="1"/>
    <xf numFmtId="0" fontId="0" fillId="2" borderId="12" xfId="0" applyFill="1" applyBorder="1"/>
    <xf numFmtId="164" fontId="2" fillId="0" borderId="16" xfId="1" applyNumberFormat="1" applyFont="1" applyBorder="1"/>
    <xf numFmtId="164" fontId="2" fillId="0" borderId="23" xfId="1" applyNumberFormat="1" applyFont="1" applyBorder="1"/>
    <xf numFmtId="164" fontId="2" fillId="0" borderId="17" xfId="1" applyNumberFormat="1" applyFont="1" applyBorder="1"/>
    <xf numFmtId="0" fontId="2" fillId="0" borderId="16" xfId="0" applyFont="1" applyBorder="1"/>
    <xf numFmtId="164" fontId="0" fillId="0" borderId="14" xfId="1" applyNumberFormat="1" applyFont="1" applyBorder="1"/>
    <xf numFmtId="0" fontId="5" fillId="0" borderId="26" xfId="0" applyFont="1" applyBorder="1"/>
    <xf numFmtId="164" fontId="0" fillId="0" borderId="10" xfId="1" applyNumberFormat="1" applyFont="1" applyBorder="1"/>
    <xf numFmtId="0" fontId="0" fillId="0" borderId="27" xfId="0" applyBorder="1"/>
    <xf numFmtId="0" fontId="0" fillId="0" borderId="28" xfId="0" applyBorder="1" applyAlignment="1">
      <alignment horizontal="center"/>
    </xf>
    <xf numFmtId="164" fontId="2" fillId="0" borderId="21" xfId="1" applyNumberFormat="1" applyFont="1" applyBorder="1"/>
    <xf numFmtId="0" fontId="2" fillId="0" borderId="22" xfId="0" applyFont="1" applyBorder="1"/>
    <xf numFmtId="0" fontId="5" fillId="0" borderId="29" xfId="0" applyFont="1" applyBorder="1"/>
    <xf numFmtId="0" fontId="0" fillId="0" borderId="30" xfId="0" applyBorder="1"/>
    <xf numFmtId="0" fontId="0" fillId="2" borderId="30" xfId="0" applyFill="1" applyBorder="1"/>
    <xf numFmtId="0" fontId="0" fillId="0" borderId="31" xfId="0" applyBorder="1"/>
    <xf numFmtId="0" fontId="0" fillId="0" borderId="5" xfId="0" applyBorder="1" applyAlignment="1">
      <alignment horizontal="center"/>
    </xf>
    <xf numFmtId="0" fontId="5" fillId="0" borderId="15" xfId="0" applyFont="1" applyBorder="1"/>
    <xf numFmtId="0" fontId="0" fillId="0" borderId="9" xfId="0" applyBorder="1"/>
    <xf numFmtId="0" fontId="0" fillId="0" borderId="0" xfId="0" applyAlignment="1">
      <alignment horizontal="center" vertical="center"/>
    </xf>
    <xf numFmtId="164" fontId="2" fillId="0" borderId="19" xfId="1" applyNumberFormat="1" applyFont="1" applyBorder="1"/>
    <xf numFmtId="164" fontId="2" fillId="0" borderId="8" xfId="1" applyNumberFormat="1" applyFont="1" applyBorder="1"/>
    <xf numFmtId="0" fontId="2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26" xfId="0" applyBorder="1"/>
    <xf numFmtId="0" fontId="6" fillId="0" borderId="7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7" xfId="0" applyFont="1" applyBorder="1"/>
    <xf numFmtId="0" fontId="6" fillId="0" borderId="20" xfId="0" applyFont="1" applyBorder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7" fillId="0" borderId="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4" fontId="0" fillId="0" borderId="1" xfId="1" applyNumberFormat="1" applyFont="1" applyFill="1" applyBorder="1"/>
    <xf numFmtId="164" fontId="0" fillId="0" borderId="10" xfId="1" applyNumberFormat="1" applyFont="1" applyBorder="1" applyProtection="1"/>
    <xf numFmtId="164" fontId="0" fillId="0" borderId="1" xfId="1" applyNumberFormat="1" applyFont="1" applyBorder="1" applyProtection="1"/>
    <xf numFmtId="164" fontId="0" fillId="0" borderId="14" xfId="1" applyNumberFormat="1" applyFont="1" applyBorder="1" applyProtection="1"/>
    <xf numFmtId="164" fontId="2" fillId="0" borderId="17" xfId="1" applyNumberFormat="1" applyFont="1" applyBorder="1" applyProtection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3" fontId="12" fillId="0" borderId="0" xfId="0" applyNumberFormat="1" applyFont="1" applyAlignment="1">
      <alignment horizontal="center" wrapText="1"/>
    </xf>
    <xf numFmtId="3" fontId="12" fillId="0" borderId="3" xfId="0" applyNumberFormat="1" applyFont="1" applyBorder="1" applyAlignment="1">
      <alignment wrapText="1"/>
    </xf>
    <xf numFmtId="0" fontId="13" fillId="0" borderId="0" xfId="0" applyFont="1"/>
    <xf numFmtId="3" fontId="12" fillId="0" borderId="0" xfId="1" applyNumberFormat="1" applyFont="1" applyFill="1" applyBorder="1"/>
    <xf numFmtId="0" fontId="9" fillId="0" borderId="0" xfId="0" applyFont="1"/>
    <xf numFmtId="0" fontId="2" fillId="0" borderId="25" xfId="0" applyFont="1" applyBorder="1" applyAlignment="1">
      <alignment horizontal="center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18" xfId="1" applyNumberFormat="1" applyFont="1" applyFill="1" applyBorder="1"/>
    <xf numFmtId="0" fontId="0" fillId="0" borderId="17" xfId="0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6" fillId="5" borderId="0" xfId="0" applyFont="1" applyFill="1"/>
    <xf numFmtId="0" fontId="0" fillId="5" borderId="17" xfId="0" applyFill="1" applyBorder="1" applyAlignment="1">
      <alignment horizontal="center"/>
    </xf>
    <xf numFmtId="164" fontId="0" fillId="5" borderId="34" xfId="1" applyNumberFormat="1" applyFont="1" applyFill="1" applyBorder="1" applyProtection="1"/>
    <xf numFmtId="164" fontId="0" fillId="5" borderId="35" xfId="1" applyNumberFormat="1" applyFont="1" applyFill="1" applyBorder="1" applyProtection="1"/>
    <xf numFmtId="164" fontId="0" fillId="5" borderId="36" xfId="1" applyNumberFormat="1" applyFont="1" applyFill="1" applyBorder="1" applyProtection="1"/>
    <xf numFmtId="0" fontId="0" fillId="5" borderId="0" xfId="0" applyFill="1"/>
    <xf numFmtId="164" fontId="2" fillId="5" borderId="21" xfId="1" applyNumberFormat="1" applyFont="1" applyFill="1" applyBorder="1"/>
    <xf numFmtId="164" fontId="0" fillId="5" borderId="10" xfId="1" applyNumberFormat="1" applyFont="1" applyFill="1" applyBorder="1"/>
    <xf numFmtId="164" fontId="0" fillId="5" borderId="38" xfId="1" applyNumberFormat="1" applyFont="1" applyFill="1" applyBorder="1" applyProtection="1"/>
    <xf numFmtId="164" fontId="0" fillId="5" borderId="0" xfId="0" applyNumberFormat="1" applyFill="1"/>
    <xf numFmtId="164" fontId="16" fillId="0" borderId="0" xfId="0" applyNumberFormat="1" applyFont="1" applyAlignment="1">
      <alignment horizontal="right"/>
    </xf>
    <xf numFmtId="164" fontId="2" fillId="5" borderId="17" xfId="1" applyNumberFormat="1" applyFont="1" applyFill="1" applyBorder="1" applyProtection="1"/>
    <xf numFmtId="0" fontId="6" fillId="5" borderId="20" xfId="0" applyFont="1" applyFill="1" applyBorder="1" applyAlignment="1">
      <alignment vertical="center"/>
    </xf>
    <xf numFmtId="0" fontId="6" fillId="5" borderId="24" xfId="0" applyFont="1" applyFill="1" applyBorder="1" applyAlignment="1">
      <alignment vertical="center"/>
    </xf>
    <xf numFmtId="164" fontId="0" fillId="5" borderId="1" xfId="1" applyNumberFormat="1" applyFont="1" applyFill="1" applyBorder="1"/>
    <xf numFmtId="164" fontId="2" fillId="5" borderId="17" xfId="1" applyNumberFormat="1" applyFont="1" applyFill="1" applyBorder="1"/>
    <xf numFmtId="164" fontId="18" fillId="0" borderId="0" xfId="0" applyNumberFormat="1" applyFont="1" applyAlignment="1">
      <alignment horizontal="right"/>
    </xf>
    <xf numFmtId="164" fontId="16" fillId="0" borderId="0" xfId="0" applyNumberFormat="1" applyFont="1"/>
    <xf numFmtId="164" fontId="18" fillId="0" borderId="0" xfId="1" applyNumberFormat="1" applyFont="1" applyFill="1" applyBorder="1"/>
    <xf numFmtId="0" fontId="4" fillId="0" borderId="0" xfId="0" applyFont="1"/>
    <xf numFmtId="0" fontId="2" fillId="0" borderId="40" xfId="0" applyFont="1" applyBorder="1" applyAlignment="1">
      <alignment horizontal="left"/>
    </xf>
    <xf numFmtId="41" fontId="0" fillId="0" borderId="0" xfId="0" applyNumberFormat="1"/>
    <xf numFmtId="165" fontId="20" fillId="0" borderId="1" xfId="2" applyNumberFormat="1" applyFont="1" applyFill="1" applyBorder="1" applyAlignment="1">
      <alignment horizontal="right"/>
    </xf>
    <xf numFmtId="0" fontId="0" fillId="5" borderId="47" xfId="0" applyFill="1" applyBorder="1" applyAlignment="1">
      <alignment horizontal="center"/>
    </xf>
    <xf numFmtId="164" fontId="0" fillId="5" borderId="14" xfId="1" applyNumberFormat="1" applyFont="1" applyFill="1" applyBorder="1" applyProtection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5" fillId="0" borderId="12" xfId="0" applyFont="1" applyBorder="1"/>
    <xf numFmtId="0" fontId="0" fillId="0" borderId="15" xfId="0" applyBorder="1" applyAlignment="1">
      <alignment vertical="center"/>
    </xf>
    <xf numFmtId="165" fontId="20" fillId="0" borderId="14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/>
    <xf numFmtId="0" fontId="23" fillId="0" borderId="0" xfId="0" applyFont="1"/>
    <xf numFmtId="0" fontId="22" fillId="0" borderId="0" xfId="0" applyFont="1"/>
    <xf numFmtId="0" fontId="0" fillId="0" borderId="12" xfId="0" applyBorder="1" applyAlignment="1">
      <alignment vertical="center"/>
    </xf>
    <xf numFmtId="165" fontId="20" fillId="0" borderId="1" xfId="2" applyNumberFormat="1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41" fontId="18" fillId="0" borderId="0" xfId="0" applyNumberFormat="1" applyFont="1"/>
    <xf numFmtId="0" fontId="18" fillId="0" borderId="0" xfId="0" quotePrefix="1" applyFont="1" applyAlignment="1">
      <alignment horizontal="left" indent="6"/>
    </xf>
    <xf numFmtId="0" fontId="16" fillId="0" borderId="0" xfId="0" applyFont="1" applyAlignment="1">
      <alignment horizontal="left" indent="4"/>
    </xf>
    <xf numFmtId="41" fontId="13" fillId="0" borderId="0" xfId="0" applyNumberFormat="1" applyFont="1"/>
    <xf numFmtId="0" fontId="24" fillId="0" borderId="43" xfId="0" applyFont="1" applyBorder="1" applyAlignment="1">
      <alignment horizontal="left"/>
    </xf>
    <xf numFmtId="0" fontId="25" fillId="0" borderId="0" xfId="0" applyFont="1" applyAlignment="1">
      <alignment wrapText="1"/>
    </xf>
    <xf numFmtId="41" fontId="25" fillId="0" borderId="0" xfId="0" applyNumberFormat="1" applyFont="1" applyAlignment="1">
      <alignment wrapText="1"/>
    </xf>
    <xf numFmtId="165" fontId="19" fillId="0" borderId="37" xfId="2" applyNumberFormat="1" applyFont="1" applyFill="1" applyBorder="1" applyAlignment="1">
      <alignment horizontal="right"/>
    </xf>
    <xf numFmtId="41" fontId="19" fillId="0" borderId="21" xfId="0" applyNumberFormat="1" applyFont="1" applyBorder="1"/>
    <xf numFmtId="41" fontId="2" fillId="0" borderId="21" xfId="0" applyNumberFormat="1" applyFont="1" applyBorder="1"/>
    <xf numFmtId="0" fontId="15" fillId="0" borderId="18" xfId="0" applyFont="1" applyBorder="1"/>
    <xf numFmtId="164" fontId="0" fillId="11" borderId="10" xfId="1" applyNumberFormat="1" applyFont="1" applyFill="1" applyBorder="1"/>
    <xf numFmtId="164" fontId="0" fillId="11" borderId="10" xfId="1" applyNumberFormat="1" applyFont="1" applyFill="1" applyBorder="1" applyProtection="1"/>
    <xf numFmtId="164" fontId="0" fillId="11" borderId="1" xfId="1" applyNumberFormat="1" applyFont="1" applyFill="1" applyBorder="1"/>
    <xf numFmtId="164" fontId="0" fillId="11" borderId="1" xfId="1" applyNumberFormat="1" applyFont="1" applyFill="1" applyBorder="1" applyProtection="1"/>
    <xf numFmtId="164" fontId="0" fillId="11" borderId="14" xfId="1" applyNumberFormat="1" applyFont="1" applyFill="1" applyBorder="1"/>
    <xf numFmtId="164" fontId="0" fillId="11" borderId="14" xfId="1" applyNumberFormat="1" applyFont="1" applyFill="1" applyBorder="1" applyProtection="1"/>
    <xf numFmtId="164" fontId="2" fillId="12" borderId="0" xfId="0" applyNumberFormat="1" applyFont="1" applyFill="1"/>
    <xf numFmtId="0" fontId="2" fillId="12" borderId="0" xfId="0" applyFont="1" applyFill="1"/>
    <xf numFmtId="164" fontId="0" fillId="6" borderId="10" xfId="1" applyNumberFormat="1" applyFont="1" applyFill="1" applyBorder="1"/>
    <xf numFmtId="164" fontId="0" fillId="6" borderId="1" xfId="1" applyNumberFormat="1" applyFont="1" applyFill="1" applyBorder="1"/>
    <xf numFmtId="0" fontId="22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right"/>
    </xf>
    <xf numFmtId="41" fontId="18" fillId="0" borderId="0" xfId="0" applyNumberFormat="1" applyFont="1" applyAlignment="1">
      <alignment horizontal="right"/>
    </xf>
    <xf numFmtId="0" fontId="0" fillId="13" borderId="50" xfId="0" applyFill="1" applyBorder="1"/>
    <xf numFmtId="164" fontId="0" fillId="13" borderId="0" xfId="1" applyNumberFormat="1" applyFont="1" applyFill="1"/>
    <xf numFmtId="164" fontId="0" fillId="13" borderId="1" xfId="1" applyNumberFormat="1" applyFont="1" applyFill="1" applyBorder="1"/>
    <xf numFmtId="164" fontId="0" fillId="13" borderId="1" xfId="1" applyNumberFormat="1" applyFont="1" applyFill="1" applyBorder="1" applyProtection="1"/>
    <xf numFmtId="0" fontId="0" fillId="14" borderId="0" xfId="0" applyFill="1"/>
    <xf numFmtId="164" fontId="0" fillId="14" borderId="0" xfId="0" applyNumberFormat="1" applyFill="1"/>
    <xf numFmtId="164" fontId="15" fillId="14" borderId="0" xfId="0" applyNumberFormat="1" applyFont="1" applyFill="1"/>
    <xf numFmtId="164" fontId="0" fillId="0" borderId="10" xfId="1" applyNumberFormat="1" applyFont="1" applyFill="1" applyBorder="1"/>
    <xf numFmtId="0" fontId="26" fillId="0" borderId="41" xfId="0" applyFont="1" applyBorder="1" applyAlignment="1">
      <alignment horizontal="center"/>
    </xf>
    <xf numFmtId="41" fontId="27" fillId="0" borderId="44" xfId="0" applyNumberFormat="1" applyFont="1" applyBorder="1"/>
    <xf numFmtId="41" fontId="27" fillId="0" borderId="44" xfId="0" applyNumberFormat="1" applyFont="1" applyBorder="1" applyAlignment="1">
      <alignment vertical="center"/>
    </xf>
    <xf numFmtId="41" fontId="27" fillId="0" borderId="46" xfId="0" applyNumberFormat="1" applyFont="1" applyBorder="1" applyAlignment="1">
      <alignment vertical="center"/>
    </xf>
    <xf numFmtId="41" fontId="15" fillId="0" borderId="1" xfId="0" applyNumberFormat="1" applyFont="1" applyBorder="1"/>
    <xf numFmtId="41" fontId="15" fillId="0" borderId="1" xfId="0" applyNumberFormat="1" applyFont="1" applyBorder="1" applyAlignment="1">
      <alignment vertical="center"/>
    </xf>
    <xf numFmtId="41" fontId="15" fillId="0" borderId="14" xfId="0" applyNumberFormat="1" applyFont="1" applyBorder="1" applyAlignment="1">
      <alignment vertical="center"/>
    </xf>
    <xf numFmtId="0" fontId="15" fillId="0" borderId="45" xfId="0" applyFont="1" applyBorder="1"/>
    <xf numFmtId="0" fontId="15" fillId="0" borderId="45" xfId="0" applyFont="1" applyBorder="1" applyAlignment="1">
      <alignment wrapText="1"/>
    </xf>
    <xf numFmtId="0" fontId="15" fillId="0" borderId="39" xfId="0" applyFont="1" applyBorder="1" applyAlignment="1">
      <alignment vertical="center" wrapText="1"/>
    </xf>
    <xf numFmtId="0" fontId="4" fillId="7" borderId="5" xfId="0" applyFont="1" applyFill="1" applyBorder="1" applyAlignment="1">
      <alignment horizontal="center" vertical="center" textRotation="90" wrapText="1"/>
    </xf>
    <xf numFmtId="0" fontId="4" fillId="7" borderId="6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 wrapText="1"/>
    </xf>
    <xf numFmtId="0" fontId="4" fillId="8" borderId="5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7" xfId="0" applyFont="1" applyFill="1" applyBorder="1" applyAlignment="1">
      <alignment horizontal="center" vertical="center" textRotation="90" wrapText="1"/>
    </xf>
    <xf numFmtId="0" fontId="17" fillId="4" borderId="5" xfId="0" applyFont="1" applyFill="1" applyBorder="1" applyAlignment="1">
      <alignment horizontal="center" vertical="center" textRotation="90" wrapText="1"/>
    </xf>
    <xf numFmtId="0" fontId="17" fillId="4" borderId="6" xfId="0" applyFont="1" applyFill="1" applyBorder="1" applyAlignment="1">
      <alignment horizontal="center" vertical="center" textRotation="90" wrapText="1"/>
    </xf>
    <xf numFmtId="0" fontId="17" fillId="4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7" fillId="6" borderId="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textRotation="90" wrapText="1"/>
    </xf>
    <xf numFmtId="0" fontId="17" fillId="4" borderId="3" xfId="0" applyFont="1" applyFill="1" applyBorder="1" applyAlignment="1">
      <alignment horizontal="center" vertical="center" textRotation="90" wrapText="1"/>
    </xf>
    <xf numFmtId="0" fontId="17" fillId="4" borderId="4" xfId="0" applyFont="1" applyFill="1" applyBorder="1" applyAlignment="1">
      <alignment horizontal="center" vertical="center" textRotation="90" wrapText="1"/>
    </xf>
    <xf numFmtId="0" fontId="7" fillId="6" borderId="3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textRotation="90" wrapText="1"/>
    </xf>
    <xf numFmtId="0" fontId="4" fillId="9" borderId="3" xfId="0" applyFont="1" applyFill="1" applyBorder="1" applyAlignment="1">
      <alignment horizontal="center" vertical="center" textRotation="90" wrapText="1"/>
    </xf>
    <xf numFmtId="0" fontId="4" fillId="9" borderId="4" xfId="0" applyFont="1" applyFill="1" applyBorder="1" applyAlignment="1">
      <alignment horizontal="center" vertical="center" textRotation="90" wrapText="1"/>
    </xf>
    <xf numFmtId="0" fontId="4" fillId="10" borderId="2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8" borderId="4" xfId="0" applyFont="1" applyFill="1" applyBorder="1" applyAlignment="1">
      <alignment horizontal="center" vertical="center" textRotation="90" wrapText="1"/>
    </xf>
    <xf numFmtId="0" fontId="6" fillId="6" borderId="33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8080"/>
      <color rgb="FF969696"/>
      <color rgb="FF00B050"/>
      <color rgb="FFFFCCFF"/>
      <color rgb="FFFF0000"/>
      <color rgb="FF31CC00"/>
      <color rgb="FFFFE7FF"/>
      <color rgb="FFCCFFCC"/>
      <color rgb="FFCC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161370\Downloads\JNG5.B%20-%20MEEIA%202019-21%20PY2024_Deemed%20TD%20Calc_2025-07-31.xlsx" TargetMode="External"/><Relationship Id="rId1" Type="http://schemas.openxmlformats.org/officeDocument/2006/relationships/externalLinkPath" Target="JNG5.B%20-%20MEEIA%202019-21%20PY2024_Deemed%20TD%20Calc_2025-07-3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161370\Downloads\JNG5.C%20-%20MEEIA%202019-21%20PY2024_Evaluated%20TD%20Calc_2025-07-31.xlsx" TargetMode="External"/><Relationship Id="rId1" Type="http://schemas.openxmlformats.org/officeDocument/2006/relationships/externalLinkPath" Target="JNG5.C%20-%20MEEIA%202019-21%20PY2024_Evaluated%20TD%20Calc_2025-07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</sheetNames>
    <sheetDataSet>
      <sheetData sheetId="0" refreshError="1"/>
      <sheetData sheetId="1" refreshError="1"/>
      <sheetData sheetId="2" refreshError="1"/>
      <sheetData sheetId="3">
        <row r="11">
          <cell r="C11">
            <v>155.1884780356479</v>
          </cell>
        </row>
      </sheetData>
      <sheetData sheetId="4">
        <row r="15">
          <cell r="O15">
            <v>5637225.380000039</v>
          </cell>
        </row>
        <row r="29">
          <cell r="O29">
            <v>36200231.769999996</v>
          </cell>
        </row>
        <row r="57">
          <cell r="O57">
            <v>7198066.3399999999</v>
          </cell>
        </row>
        <row r="71">
          <cell r="O71">
            <v>1991841.65</v>
          </cell>
        </row>
        <row r="85">
          <cell r="P85">
            <v>807997.11899999983</v>
          </cell>
        </row>
        <row r="99">
          <cell r="O99">
            <v>697345.54</v>
          </cell>
        </row>
        <row r="113">
          <cell r="O113">
            <v>497330.55</v>
          </cell>
        </row>
        <row r="127">
          <cell r="O127">
            <v>60032.000000000007</v>
          </cell>
        </row>
      </sheetData>
      <sheetData sheetId="5" refreshError="1"/>
      <sheetData sheetId="6">
        <row r="17">
          <cell r="O17">
            <v>5705996</v>
          </cell>
        </row>
        <row r="33">
          <cell r="O33">
            <v>53636856</v>
          </cell>
        </row>
        <row r="65">
          <cell r="O65">
            <v>5694130</v>
          </cell>
        </row>
        <row r="81">
          <cell r="O81">
            <v>6322613</v>
          </cell>
        </row>
        <row r="97">
          <cell r="O97">
            <v>38224153</v>
          </cell>
        </row>
        <row r="113">
          <cell r="O113">
            <v>548722.14730054943</v>
          </cell>
        </row>
        <row r="129">
          <cell r="O129">
            <v>2523298.6000000006</v>
          </cell>
        </row>
        <row r="145">
          <cell r="O145">
            <v>851838.24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y 5 SOX Review"/>
      <sheetName val="Error Checks"/>
      <sheetName val="Notes"/>
      <sheetName val="YTD PROGRAM SUMMARY"/>
      <sheetName val="RES kWh ENTRY"/>
      <sheetName val="BIZ kWh ENTRY"/>
      <sheetName val="BIZ SUM"/>
      <sheetName val=" 1M - RES"/>
      <sheetName val="2M - SGS"/>
      <sheetName val="3M - LGS"/>
      <sheetName val="4M - SPS"/>
      <sheetName val="11M - LPS"/>
      <sheetName val=" LI 1M - RES"/>
      <sheetName val="LI 2M - SGS"/>
      <sheetName val="LI 3M - LGS"/>
      <sheetName val="LI 4M - SPS"/>
      <sheetName val="LI 11M - LPS"/>
      <sheetName val="Biz DRENE"/>
      <sheetName val="Res DRENE"/>
    </sheetNames>
    <sheetDataSet>
      <sheetData sheetId="0" refreshError="1"/>
      <sheetData sheetId="1" refreshError="1"/>
      <sheetData sheetId="2" refreshError="1"/>
      <sheetData sheetId="3">
        <row r="11">
          <cell r="C11">
            <v>172.67344224990327</v>
          </cell>
        </row>
        <row r="72">
          <cell r="CI72">
            <v>164233542.99607483</v>
          </cell>
        </row>
      </sheetData>
      <sheetData sheetId="4">
        <row r="203">
          <cell r="O203">
            <v>55134342.977042332</v>
          </cell>
        </row>
      </sheetData>
      <sheetData sheetId="5" refreshError="1"/>
      <sheetData sheetId="6">
        <row r="213">
          <cell r="O213">
            <v>109099200.0190326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AN210"/>
  <sheetViews>
    <sheetView tabSelected="1" zoomScale="80" zoomScaleNormal="80" workbookViewId="0">
      <pane xSplit="2" ySplit="2" topLeftCell="C143" activePane="bottomRight" state="frozen"/>
      <selection activeCell="AW11" sqref="AW11"/>
      <selection pane="topRight" activeCell="AW11" sqref="AW11"/>
      <selection pane="bottomLeft" activeCell="AW11" sqref="AW11"/>
      <selection pane="bottomRight" activeCell="AW11" sqref="AW11"/>
    </sheetView>
  </sheetViews>
  <sheetFormatPr defaultRowHeight="15" x14ac:dyDescent="0.25"/>
  <cols>
    <col min="1" max="1" width="15.28515625" style="24" customWidth="1"/>
    <col min="2" max="2" width="28" bestFit="1" customWidth="1"/>
    <col min="3" max="14" width="12.42578125" customWidth="1"/>
    <col min="15" max="17" width="12.42578125" style="65" customWidth="1"/>
    <col min="18" max="18" width="12.42578125" style="1" customWidth="1"/>
    <col min="19" max="19" width="12.5703125" customWidth="1"/>
    <col min="20" max="20" width="14.7109375" customWidth="1"/>
  </cols>
  <sheetData>
    <row r="1" spans="1:40" ht="31.5" x14ac:dyDescent="0.4">
      <c r="C1" s="154" t="s">
        <v>54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59"/>
      <c r="P1" s="59"/>
      <c r="Q1" s="59"/>
      <c r="R1" s="53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</row>
    <row r="2" spans="1:40" ht="4.1500000000000004" customHeight="1" thickBot="1" x14ac:dyDescent="0.95"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60"/>
      <c r="P2" s="60"/>
      <c r="Q2" s="60"/>
    </row>
    <row r="3" spans="1:40" ht="21.75" thickBot="1" x14ac:dyDescent="0.3">
      <c r="A3" s="28"/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83" t="s">
        <v>25</v>
      </c>
      <c r="Q3" s="83" t="s">
        <v>24</v>
      </c>
      <c r="R3" s="54" t="s">
        <v>10</v>
      </c>
    </row>
    <row r="4" spans="1:40" ht="14.65" customHeight="1" x14ac:dyDescent="0.25">
      <c r="A4" s="142" t="s">
        <v>30</v>
      </c>
      <c r="B4" s="23" t="s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41">
        <v>0</v>
      </c>
      <c r="M4" s="41">
        <v>0</v>
      </c>
      <c r="N4" s="41">
        <v>0</v>
      </c>
      <c r="O4" s="62"/>
      <c r="P4" s="62"/>
      <c r="Q4" s="62"/>
      <c r="R4" s="55">
        <f>SUM(C4:Q4)</f>
        <v>0</v>
      </c>
    </row>
    <row r="5" spans="1:40" x14ac:dyDescent="0.25">
      <c r="A5" s="143"/>
      <c r="B5" s="5" t="s">
        <v>1</v>
      </c>
      <c r="C5" s="2">
        <v>24351.465599996496</v>
      </c>
      <c r="D5" s="2">
        <v>35914.031999994833</v>
      </c>
      <c r="E5" s="2">
        <v>585135.93599991582</v>
      </c>
      <c r="F5" s="2">
        <v>32585.414399995312</v>
      </c>
      <c r="G5" s="2">
        <v>307459.15199995576</v>
      </c>
      <c r="H5" s="2">
        <v>91624.579199986823</v>
      </c>
      <c r="I5" s="2">
        <v>132093.56159998101</v>
      </c>
      <c r="J5" s="2">
        <v>629634.29759990948</v>
      </c>
      <c r="K5" s="2">
        <v>59564.735999991433</v>
      </c>
      <c r="L5" s="42">
        <v>52907.500799992391</v>
      </c>
      <c r="M5" s="42">
        <v>61316.639999991181</v>
      </c>
      <c r="N5" s="42">
        <v>73579.967999989414</v>
      </c>
      <c r="O5" s="63"/>
      <c r="P5" s="63"/>
      <c r="Q5" s="63"/>
      <c r="R5" s="56">
        <f t="shared" ref="R5:R15" si="0">SUM(C5:Q5)</f>
        <v>2086167.2831997003</v>
      </c>
    </row>
    <row r="6" spans="1:40" x14ac:dyDescent="0.25">
      <c r="A6" s="143"/>
      <c r="B6" s="4" t="s">
        <v>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42">
        <v>0</v>
      </c>
      <c r="M6" s="42">
        <v>0</v>
      </c>
      <c r="N6" s="42">
        <v>0</v>
      </c>
      <c r="O6" s="63"/>
      <c r="P6" s="63"/>
      <c r="Q6" s="63"/>
      <c r="R6" s="56">
        <f t="shared" si="0"/>
        <v>0</v>
      </c>
    </row>
    <row r="7" spans="1:40" x14ac:dyDescent="0.25">
      <c r="A7" s="143"/>
      <c r="B7" s="4" t="s">
        <v>9</v>
      </c>
      <c r="C7" s="2">
        <v>37899.538371084018</v>
      </c>
      <c r="D7" s="2">
        <v>55895.00263361312</v>
      </c>
      <c r="E7" s="2">
        <v>910679.55510374543</v>
      </c>
      <c r="F7" s="2">
        <v>50714.490194400198</v>
      </c>
      <c r="G7" s="2">
        <v>478515.75425361475</v>
      </c>
      <c r="H7" s="2">
        <v>142600.42135307152</v>
      </c>
      <c r="I7" s="2">
        <v>205584.54627192338</v>
      </c>
      <c r="J7" s="2">
        <v>979934.82665953925</v>
      </c>
      <c r="K7" s="2">
        <v>92703.906806968094</v>
      </c>
      <c r="L7" s="42">
        <v>82342.881928542251</v>
      </c>
      <c r="M7" s="42">
        <v>95430.492301290695</v>
      </c>
      <c r="N7" s="42">
        <v>114516.59076154882</v>
      </c>
      <c r="O7" s="63"/>
      <c r="P7" s="63"/>
      <c r="Q7" s="63"/>
      <c r="R7" s="56">
        <f t="shared" si="0"/>
        <v>3246818.0066393414</v>
      </c>
    </row>
    <row r="8" spans="1:40" x14ac:dyDescent="0.25">
      <c r="A8" s="143"/>
      <c r="B8" s="5" t="s">
        <v>3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42">
        <v>0</v>
      </c>
      <c r="M8" s="42">
        <v>0</v>
      </c>
      <c r="N8" s="42">
        <v>0</v>
      </c>
      <c r="O8" s="63"/>
      <c r="P8" s="63"/>
      <c r="Q8" s="63"/>
      <c r="R8" s="56">
        <f t="shared" si="0"/>
        <v>0</v>
      </c>
    </row>
    <row r="9" spans="1:40" x14ac:dyDescent="0.25">
      <c r="A9" s="143"/>
      <c r="B9" s="4" t="s">
        <v>4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42">
        <v>0</v>
      </c>
      <c r="M9" s="42">
        <v>0</v>
      </c>
      <c r="N9" s="42">
        <v>0</v>
      </c>
      <c r="O9" s="63"/>
      <c r="P9" s="63"/>
      <c r="Q9" s="63"/>
      <c r="R9" s="56">
        <f t="shared" si="0"/>
        <v>0</v>
      </c>
    </row>
    <row r="10" spans="1:40" x14ac:dyDescent="0.25">
      <c r="A10" s="143"/>
      <c r="B10" s="4" t="s">
        <v>5</v>
      </c>
      <c r="C10" s="2">
        <v>0</v>
      </c>
      <c r="D10" s="2">
        <v>455.86800000000028</v>
      </c>
      <c r="E10" s="2">
        <v>1367.604000000001</v>
      </c>
      <c r="F10" s="2">
        <v>607.82400000000041</v>
      </c>
      <c r="G10" s="2">
        <v>0</v>
      </c>
      <c r="H10" s="2">
        <v>1671.5160000000012</v>
      </c>
      <c r="I10" s="2">
        <v>1063.6920000000007</v>
      </c>
      <c r="J10" s="2">
        <v>1975.4280000000012</v>
      </c>
      <c r="K10" s="2">
        <v>1671.5160000000012</v>
      </c>
      <c r="L10" s="42">
        <v>607.82400000000041</v>
      </c>
      <c r="M10" s="42">
        <v>455.86800000000028</v>
      </c>
      <c r="N10" s="42">
        <v>303.91200000000021</v>
      </c>
      <c r="O10" s="63"/>
      <c r="P10" s="63"/>
      <c r="Q10" s="63"/>
      <c r="R10" s="56">
        <f t="shared" si="0"/>
        <v>10181.052000000007</v>
      </c>
    </row>
    <row r="11" spans="1:40" x14ac:dyDescent="0.25">
      <c r="A11" s="143"/>
      <c r="B11" s="4" t="s">
        <v>6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42">
        <v>0</v>
      </c>
      <c r="M11" s="42">
        <v>0</v>
      </c>
      <c r="N11" s="42">
        <v>0</v>
      </c>
      <c r="O11" s="63"/>
      <c r="P11" s="63"/>
      <c r="Q11" s="63"/>
      <c r="R11" s="56">
        <f t="shared" si="0"/>
        <v>0</v>
      </c>
    </row>
    <row r="12" spans="1:40" x14ac:dyDescent="0.25">
      <c r="A12" s="143"/>
      <c r="B12" s="4" t="s">
        <v>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42">
        <v>0</v>
      </c>
      <c r="M12" s="42">
        <v>0</v>
      </c>
      <c r="N12" s="42">
        <v>0</v>
      </c>
      <c r="O12" s="63"/>
      <c r="P12" s="63"/>
      <c r="Q12" s="63"/>
      <c r="R12" s="56">
        <f t="shared" si="0"/>
        <v>0</v>
      </c>
    </row>
    <row r="13" spans="1:40" x14ac:dyDescent="0.25">
      <c r="A13" s="143"/>
      <c r="B13" s="4" t="s">
        <v>8</v>
      </c>
      <c r="C13" s="2">
        <v>0</v>
      </c>
      <c r="D13" s="2">
        <v>2377.6982047241372</v>
      </c>
      <c r="E13" s="2">
        <v>9510.7928188965489</v>
      </c>
      <c r="F13" s="2">
        <v>4755.3964094482744</v>
      </c>
      <c r="G13" s="2">
        <v>0</v>
      </c>
      <c r="H13" s="2">
        <v>2377.6982047241372</v>
      </c>
      <c r="I13" s="2">
        <v>9510.7928188965489</v>
      </c>
      <c r="J13" s="2">
        <v>14266.189228344823</v>
      </c>
      <c r="K13" s="2">
        <v>0</v>
      </c>
      <c r="L13" s="42">
        <v>7133.0946141724116</v>
      </c>
      <c r="M13" s="42">
        <v>11888.491023620685</v>
      </c>
      <c r="N13" s="42">
        <v>7133.0946141724116</v>
      </c>
      <c r="O13" s="63"/>
      <c r="P13" s="63"/>
      <c r="Q13" s="63"/>
      <c r="R13" s="56">
        <f t="shared" si="0"/>
        <v>68953.247936999978</v>
      </c>
    </row>
    <row r="14" spans="1:40" ht="15.75" thickBot="1" x14ac:dyDescent="0.3">
      <c r="A14" s="144"/>
      <c r="B14" s="22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43">
        <v>0</v>
      </c>
      <c r="M14" s="43">
        <v>0</v>
      </c>
      <c r="N14" s="43">
        <v>0</v>
      </c>
      <c r="O14" s="64"/>
      <c r="P14" s="64"/>
      <c r="Q14" s="64"/>
      <c r="R14" s="56">
        <f t="shared" si="0"/>
        <v>0</v>
      </c>
    </row>
    <row r="15" spans="1:40" ht="21.75" thickBot="1" x14ac:dyDescent="0.3">
      <c r="A15" s="28"/>
      <c r="B15" s="16" t="s">
        <v>13</v>
      </c>
      <c r="C15" s="15">
        <f>SUM(C4:C14)</f>
        <v>62251.003971080514</v>
      </c>
      <c r="D15" s="15">
        <f t="shared" ref="D15" si="1">SUM(D4:D14)</f>
        <v>94642.600838332088</v>
      </c>
      <c r="E15" s="15">
        <f t="shared" ref="E15" si="2">SUM(E4:E14)</f>
        <v>1506693.8879225578</v>
      </c>
      <c r="F15" s="15">
        <f t="shared" ref="F15" si="3">SUM(F4:F14)</f>
        <v>88663.125003843787</v>
      </c>
      <c r="G15" s="15">
        <f t="shared" ref="G15" si="4">SUM(G4:G14)</f>
        <v>785974.90625357046</v>
      </c>
      <c r="H15" s="15">
        <f t="shared" ref="H15" si="5">SUM(H4:H14)</f>
        <v>238274.21475778249</v>
      </c>
      <c r="I15" s="15">
        <f t="shared" ref="I15" si="6">SUM(I4:I14)</f>
        <v>348252.5926908009</v>
      </c>
      <c r="J15" s="15">
        <f t="shared" ref="J15" si="7">SUM(J4:J14)</f>
        <v>1625810.7414877934</v>
      </c>
      <c r="K15" s="15">
        <f t="shared" ref="K15" si="8">SUM(K4:K14)</f>
        <v>153940.15880695952</v>
      </c>
      <c r="L15" s="15">
        <f t="shared" ref="L15" si="9">SUM(L4:L14)</f>
        <v>142991.30134270704</v>
      </c>
      <c r="M15" s="15">
        <f t="shared" ref="M15" si="10">SUM(M4:M14)</f>
        <v>169091.49132490254</v>
      </c>
      <c r="N15" s="15">
        <f t="shared" ref="N15:Q15" si="11">SUM(N4:N14)</f>
        <v>195533.56537571066</v>
      </c>
      <c r="O15" s="66">
        <f t="shared" si="11"/>
        <v>0</v>
      </c>
      <c r="P15" s="66">
        <f t="shared" si="11"/>
        <v>0</v>
      </c>
      <c r="Q15" s="66">
        <f t="shared" si="11"/>
        <v>0</v>
      </c>
      <c r="R15" s="57">
        <f t="shared" si="0"/>
        <v>5412119.589776041</v>
      </c>
    </row>
    <row r="16" spans="1:40" ht="21.75" thickBot="1" x14ac:dyDescent="0.3">
      <c r="A16" s="28"/>
      <c r="F16" s="12">
        <v>0</v>
      </c>
      <c r="R16" s="70">
        <f>SUM(C4:Q14)</f>
        <v>5412119.589776041</v>
      </c>
    </row>
    <row r="17" spans="1:18" ht="21.75" thickBot="1" x14ac:dyDescent="0.3">
      <c r="A17" s="28"/>
      <c r="B17" s="14" t="s">
        <v>11</v>
      </c>
      <c r="C17" s="58" t="s">
        <v>26</v>
      </c>
      <c r="D17" s="58" t="s">
        <v>25</v>
      </c>
      <c r="E17" s="58" t="s">
        <v>24</v>
      </c>
      <c r="F17" s="58" t="s">
        <v>23</v>
      </c>
      <c r="G17" s="58" t="s">
        <v>22</v>
      </c>
      <c r="H17" s="58" t="s">
        <v>21</v>
      </c>
      <c r="I17" s="58" t="s">
        <v>20</v>
      </c>
      <c r="J17" s="58" t="s">
        <v>19</v>
      </c>
      <c r="K17" s="58" t="s">
        <v>18</v>
      </c>
      <c r="L17" s="58" t="s">
        <v>17</v>
      </c>
      <c r="M17" s="58" t="s">
        <v>16</v>
      </c>
      <c r="N17" s="58" t="s">
        <v>15</v>
      </c>
      <c r="O17" s="61" t="s">
        <v>26</v>
      </c>
      <c r="P17" s="83" t="s">
        <v>25</v>
      </c>
      <c r="Q17" s="83" t="s">
        <v>24</v>
      </c>
      <c r="R17" s="54" t="s">
        <v>10</v>
      </c>
    </row>
    <row r="18" spans="1:18" x14ac:dyDescent="0.25">
      <c r="A18" s="142" t="s">
        <v>79</v>
      </c>
      <c r="B18" s="23" t="s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41">
        <v>0</v>
      </c>
      <c r="M18" s="41">
        <v>0</v>
      </c>
      <c r="N18" s="41">
        <v>0</v>
      </c>
      <c r="O18" s="62"/>
      <c r="P18" s="62"/>
      <c r="Q18" s="62"/>
      <c r="R18" s="55">
        <f>SUM(C18:Q18)</f>
        <v>0</v>
      </c>
    </row>
    <row r="19" spans="1:18" x14ac:dyDescent="0.25">
      <c r="A19" s="143"/>
      <c r="B19" s="5" t="s">
        <v>1</v>
      </c>
      <c r="C19" s="2">
        <v>28879.561955658781</v>
      </c>
      <c r="D19" s="2">
        <v>1419294.2491148377</v>
      </c>
      <c r="E19" s="2">
        <v>1099001.2613600777</v>
      </c>
      <c r="F19" s="2">
        <v>1590253.292947745</v>
      </c>
      <c r="G19" s="2">
        <v>2065455.4182147381</v>
      </c>
      <c r="H19" s="2">
        <v>2393770.3255554554</v>
      </c>
      <c r="I19" s="2">
        <v>2879057.2380038663</v>
      </c>
      <c r="J19" s="2">
        <v>2273742.0370238344</v>
      </c>
      <c r="K19" s="2">
        <v>2338319.0119725093</v>
      </c>
      <c r="L19" s="42">
        <v>2422780.4795881445</v>
      </c>
      <c r="M19" s="42">
        <v>1602362.076854046</v>
      </c>
      <c r="N19" s="42">
        <v>5492361.1802462935</v>
      </c>
      <c r="O19" s="63"/>
      <c r="P19" s="63"/>
      <c r="Q19" s="63"/>
      <c r="R19" s="56">
        <f t="shared" ref="R19:R29" si="12">SUM(C19:Q19)</f>
        <v>25605276.13283721</v>
      </c>
    </row>
    <row r="20" spans="1:18" x14ac:dyDescent="0.25">
      <c r="A20" s="143"/>
      <c r="B20" s="4" t="s">
        <v>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42">
        <v>0</v>
      </c>
      <c r="M20" s="42">
        <v>0</v>
      </c>
      <c r="N20" s="42">
        <v>0</v>
      </c>
      <c r="O20" s="63"/>
      <c r="P20" s="63"/>
      <c r="Q20" s="63"/>
      <c r="R20" s="56">
        <f t="shared" si="12"/>
        <v>0</v>
      </c>
    </row>
    <row r="21" spans="1:18" x14ac:dyDescent="0.25">
      <c r="A21" s="143"/>
      <c r="B21" s="4" t="s">
        <v>9</v>
      </c>
      <c r="C21" s="2">
        <v>953.81285706943436</v>
      </c>
      <c r="D21" s="2">
        <v>614301.70185561641</v>
      </c>
      <c r="E21" s="2">
        <v>560779.40161159844</v>
      </c>
      <c r="F21" s="2">
        <v>787558.27668932476</v>
      </c>
      <c r="G21" s="2">
        <v>1214008.7840462057</v>
      </c>
      <c r="H21" s="2">
        <v>1259190.5062009173</v>
      </c>
      <c r="I21" s="2">
        <v>1437189.345923855</v>
      </c>
      <c r="J21" s="2">
        <v>1066992.0463665901</v>
      </c>
      <c r="K21" s="2">
        <v>1230012.0769646415</v>
      </c>
      <c r="L21" s="42">
        <v>1221280.58686782</v>
      </c>
      <c r="M21" s="42">
        <v>774502.01723570435</v>
      </c>
      <c r="N21" s="42">
        <v>3121893.3681411021</v>
      </c>
      <c r="O21" s="63"/>
      <c r="P21" s="63"/>
      <c r="Q21" s="63"/>
      <c r="R21" s="56">
        <f t="shared" si="12"/>
        <v>13288661.924760444</v>
      </c>
    </row>
    <row r="22" spans="1:18" x14ac:dyDescent="0.25">
      <c r="A22" s="143"/>
      <c r="B22" s="5" t="s">
        <v>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42">
        <v>0</v>
      </c>
      <c r="M22" s="42">
        <v>0</v>
      </c>
      <c r="N22" s="42">
        <v>0</v>
      </c>
      <c r="O22" s="63"/>
      <c r="P22" s="63"/>
      <c r="Q22" s="63"/>
      <c r="R22" s="56">
        <f t="shared" si="12"/>
        <v>0</v>
      </c>
    </row>
    <row r="23" spans="1:18" x14ac:dyDescent="0.25">
      <c r="A23" s="143"/>
      <c r="B23" s="4" t="s">
        <v>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42">
        <v>0</v>
      </c>
      <c r="M23" s="42">
        <v>0</v>
      </c>
      <c r="N23" s="42">
        <v>0</v>
      </c>
      <c r="O23" s="63"/>
      <c r="P23" s="63"/>
      <c r="Q23" s="63"/>
      <c r="R23" s="56">
        <f t="shared" si="12"/>
        <v>0</v>
      </c>
    </row>
    <row r="24" spans="1:18" x14ac:dyDescent="0.25">
      <c r="A24" s="143"/>
      <c r="B24" s="4" t="s">
        <v>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42">
        <v>0</v>
      </c>
      <c r="M24" s="42">
        <v>0</v>
      </c>
      <c r="N24" s="42">
        <v>0</v>
      </c>
      <c r="O24" s="63"/>
      <c r="P24" s="63"/>
      <c r="Q24" s="63"/>
      <c r="R24" s="56">
        <f t="shared" si="12"/>
        <v>0</v>
      </c>
    </row>
    <row r="25" spans="1:18" x14ac:dyDescent="0.25">
      <c r="A25" s="143"/>
      <c r="B25" s="4" t="s">
        <v>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42">
        <v>0</v>
      </c>
      <c r="M25" s="42">
        <v>0</v>
      </c>
      <c r="N25" s="42">
        <v>0</v>
      </c>
      <c r="O25" s="63"/>
      <c r="P25" s="63"/>
      <c r="Q25" s="63"/>
      <c r="R25" s="56">
        <f t="shared" si="12"/>
        <v>0</v>
      </c>
    </row>
    <row r="26" spans="1:18" x14ac:dyDescent="0.25">
      <c r="A26" s="143"/>
      <c r="B26" s="4" t="s">
        <v>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42">
        <v>0</v>
      </c>
      <c r="M26" s="42">
        <v>0</v>
      </c>
      <c r="N26" s="42">
        <v>0</v>
      </c>
      <c r="O26" s="63"/>
      <c r="P26" s="63"/>
      <c r="Q26" s="63"/>
      <c r="R26" s="56">
        <f t="shared" si="12"/>
        <v>0</v>
      </c>
    </row>
    <row r="27" spans="1:18" x14ac:dyDescent="0.25">
      <c r="A27" s="143"/>
      <c r="B27" s="4" t="s">
        <v>8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42">
        <v>0</v>
      </c>
      <c r="M27" s="42">
        <v>0</v>
      </c>
      <c r="N27" s="42">
        <v>0</v>
      </c>
      <c r="O27" s="63"/>
      <c r="P27" s="63"/>
      <c r="Q27" s="63"/>
      <c r="R27" s="56">
        <f t="shared" si="12"/>
        <v>0</v>
      </c>
    </row>
    <row r="28" spans="1:18" ht="15.75" thickBot="1" x14ac:dyDescent="0.3">
      <c r="A28" s="144"/>
      <c r="B28" s="22" t="s">
        <v>12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43">
        <v>0</v>
      </c>
      <c r="M28" s="43">
        <v>0</v>
      </c>
      <c r="N28" s="43">
        <v>0</v>
      </c>
      <c r="O28" s="64"/>
      <c r="P28" s="64"/>
      <c r="Q28" s="64"/>
      <c r="R28" s="56">
        <f t="shared" si="12"/>
        <v>0</v>
      </c>
    </row>
    <row r="29" spans="1:18" ht="21.75" thickBot="1" x14ac:dyDescent="0.3">
      <c r="A29" s="28"/>
      <c r="B29" s="16" t="s">
        <v>13</v>
      </c>
      <c r="C29" s="15">
        <f>SUM(C18:C28)</f>
        <v>29833.374812728216</v>
      </c>
      <c r="D29" s="15">
        <f t="shared" ref="D29" si="13">SUM(D18:D28)</f>
        <v>2033595.9509704541</v>
      </c>
      <c r="E29" s="15">
        <f t="shared" ref="E29" si="14">SUM(E18:E28)</f>
        <v>1659780.6629716761</v>
      </c>
      <c r="F29" s="15">
        <f t="shared" ref="F29" si="15">SUM(F18:F28)</f>
        <v>2377811.5696370695</v>
      </c>
      <c r="G29" s="15">
        <f t="shared" ref="G29" si="16">SUM(G18:G28)</f>
        <v>3279464.2022609441</v>
      </c>
      <c r="H29" s="15">
        <f t="shared" ref="H29" si="17">SUM(H18:H28)</f>
        <v>3652960.8317563729</v>
      </c>
      <c r="I29" s="15">
        <f t="shared" ref="I29" si="18">SUM(I18:I28)</f>
        <v>4316246.5839277208</v>
      </c>
      <c r="J29" s="15">
        <f t="shared" ref="J29" si="19">SUM(J18:J28)</f>
        <v>3340734.0833904245</v>
      </c>
      <c r="K29" s="15">
        <f t="shared" ref="K29" si="20">SUM(K18:K28)</f>
        <v>3568331.0889371508</v>
      </c>
      <c r="L29" s="15">
        <f t="shared" ref="L29" si="21">SUM(L18:L28)</f>
        <v>3644061.0664559645</v>
      </c>
      <c r="M29" s="15">
        <f t="shared" ref="M29" si="22">SUM(M18:M28)</f>
        <v>2376864.0940897502</v>
      </c>
      <c r="N29" s="15">
        <f t="shared" ref="N29:Q29" si="23">SUM(N18:N28)</f>
        <v>8614254.5483873952</v>
      </c>
      <c r="O29" s="66">
        <f t="shared" si="23"/>
        <v>0</v>
      </c>
      <c r="P29" s="66">
        <f t="shared" si="23"/>
        <v>0</v>
      </c>
      <c r="Q29" s="66">
        <f t="shared" si="23"/>
        <v>0</v>
      </c>
      <c r="R29" s="57">
        <f t="shared" si="12"/>
        <v>38893938.057597652</v>
      </c>
    </row>
    <row r="30" spans="1:18" ht="21.75" thickBot="1" x14ac:dyDescent="0.3">
      <c r="A30" s="28"/>
      <c r="F30" s="12">
        <v>0</v>
      </c>
      <c r="R30" s="70">
        <f>SUM(C18:Q28)</f>
        <v>38893938.057597652</v>
      </c>
    </row>
    <row r="31" spans="1:18" ht="21.75" thickBot="1" x14ac:dyDescent="0.3">
      <c r="A31" s="28"/>
      <c r="B31" s="14" t="s">
        <v>11</v>
      </c>
      <c r="C31" s="58" t="s">
        <v>26</v>
      </c>
      <c r="D31" s="58" t="s">
        <v>25</v>
      </c>
      <c r="E31" s="58" t="s">
        <v>24</v>
      </c>
      <c r="F31" s="58" t="s">
        <v>23</v>
      </c>
      <c r="G31" s="58" t="s">
        <v>22</v>
      </c>
      <c r="H31" s="58" t="s">
        <v>21</v>
      </c>
      <c r="I31" s="58" t="s">
        <v>20</v>
      </c>
      <c r="J31" s="58" t="s">
        <v>19</v>
      </c>
      <c r="K31" s="58" t="s">
        <v>18</v>
      </c>
      <c r="L31" s="58" t="s">
        <v>17</v>
      </c>
      <c r="M31" s="58" t="s">
        <v>16</v>
      </c>
      <c r="N31" s="58" t="s">
        <v>15</v>
      </c>
      <c r="O31" s="61" t="s">
        <v>26</v>
      </c>
      <c r="P31" s="83" t="s">
        <v>25</v>
      </c>
      <c r="Q31" s="83" t="s">
        <v>24</v>
      </c>
      <c r="R31" s="54" t="s">
        <v>10</v>
      </c>
    </row>
    <row r="32" spans="1:18" ht="14.45" customHeight="1" x14ac:dyDescent="0.25">
      <c r="A32" s="145" t="s">
        <v>82</v>
      </c>
      <c r="B32" s="13" t="s">
        <v>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  <c r="M32" s="111"/>
      <c r="N32" s="111"/>
      <c r="O32" s="62"/>
      <c r="P32" s="62"/>
      <c r="Q32" s="62"/>
      <c r="R32" s="55">
        <f>SUM(C32:Q32)</f>
        <v>0</v>
      </c>
    </row>
    <row r="33" spans="1:18" x14ac:dyDescent="0.25">
      <c r="A33" s="146"/>
      <c r="B33" s="5" t="s">
        <v>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3"/>
      <c r="M33" s="113"/>
      <c r="N33" s="113"/>
      <c r="O33" s="63"/>
      <c r="P33" s="63"/>
      <c r="Q33" s="63"/>
      <c r="R33" s="56">
        <f t="shared" ref="R33:R43" si="24">SUM(C33:Q33)</f>
        <v>0</v>
      </c>
    </row>
    <row r="34" spans="1:18" x14ac:dyDescent="0.25">
      <c r="A34" s="146"/>
      <c r="B34" s="4" t="s">
        <v>2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3"/>
      <c r="M34" s="113"/>
      <c r="N34" s="113"/>
      <c r="O34" s="63"/>
      <c r="P34" s="63"/>
      <c r="Q34" s="63"/>
      <c r="R34" s="56">
        <f t="shared" si="24"/>
        <v>0</v>
      </c>
    </row>
    <row r="35" spans="1:18" x14ac:dyDescent="0.25">
      <c r="A35" s="146"/>
      <c r="B35" s="4" t="s">
        <v>9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3"/>
      <c r="M35" s="113"/>
      <c r="N35" s="113"/>
      <c r="O35" s="63"/>
      <c r="P35" s="63"/>
      <c r="Q35" s="63"/>
      <c r="R35" s="56">
        <f t="shared" si="24"/>
        <v>0</v>
      </c>
    </row>
    <row r="36" spans="1:18" x14ac:dyDescent="0.25">
      <c r="A36" s="146"/>
      <c r="B36" s="5" t="s">
        <v>3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3"/>
      <c r="M36" s="113"/>
      <c r="N36" s="113"/>
      <c r="O36" s="63"/>
      <c r="P36" s="63"/>
      <c r="Q36" s="63"/>
      <c r="R36" s="56">
        <f t="shared" si="24"/>
        <v>0</v>
      </c>
    </row>
    <row r="37" spans="1:18" x14ac:dyDescent="0.25">
      <c r="A37" s="146"/>
      <c r="B37" s="4" t="s">
        <v>4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3"/>
      <c r="M37" s="113"/>
      <c r="N37" s="113"/>
      <c r="O37" s="63"/>
      <c r="P37" s="63"/>
      <c r="Q37" s="63"/>
      <c r="R37" s="56">
        <f t="shared" si="24"/>
        <v>0</v>
      </c>
    </row>
    <row r="38" spans="1:18" x14ac:dyDescent="0.25">
      <c r="A38" s="146"/>
      <c r="B38" s="4" t="s">
        <v>5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3"/>
      <c r="M38" s="113"/>
      <c r="N38" s="113"/>
      <c r="O38" s="63"/>
      <c r="P38" s="63"/>
      <c r="Q38" s="63"/>
      <c r="R38" s="56">
        <f t="shared" si="24"/>
        <v>0</v>
      </c>
    </row>
    <row r="39" spans="1:18" x14ac:dyDescent="0.25">
      <c r="A39" s="146"/>
      <c r="B39" s="4" t="s">
        <v>6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3"/>
      <c r="M39" s="113"/>
      <c r="N39" s="113"/>
      <c r="O39" s="63"/>
      <c r="P39" s="63"/>
      <c r="Q39" s="63"/>
      <c r="R39" s="56">
        <f t="shared" si="24"/>
        <v>0</v>
      </c>
    </row>
    <row r="40" spans="1:18" x14ac:dyDescent="0.25">
      <c r="A40" s="146"/>
      <c r="B40" s="4" t="s">
        <v>7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3"/>
      <c r="M40" s="113"/>
      <c r="N40" s="113"/>
      <c r="O40" s="63"/>
      <c r="P40" s="63"/>
      <c r="Q40" s="63"/>
      <c r="R40" s="56">
        <f t="shared" si="24"/>
        <v>0</v>
      </c>
    </row>
    <row r="41" spans="1:18" x14ac:dyDescent="0.25">
      <c r="A41" s="146"/>
      <c r="B41" s="4" t="s">
        <v>8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3"/>
      <c r="M41" s="113"/>
      <c r="N41" s="113"/>
      <c r="O41" s="63"/>
      <c r="P41" s="63"/>
      <c r="Q41" s="63"/>
      <c r="R41" s="56">
        <f t="shared" si="24"/>
        <v>0</v>
      </c>
    </row>
    <row r="42" spans="1:18" ht="15.75" thickBot="1" x14ac:dyDescent="0.3">
      <c r="A42" s="147"/>
      <c r="B42" s="11" t="s">
        <v>12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5"/>
      <c r="M42" s="115"/>
      <c r="N42" s="115"/>
      <c r="O42" s="64"/>
      <c r="P42" s="64"/>
      <c r="Q42" s="64"/>
      <c r="R42" s="56">
        <f t="shared" si="24"/>
        <v>0</v>
      </c>
    </row>
    <row r="43" spans="1:18" ht="21.75" thickBot="1" x14ac:dyDescent="0.3">
      <c r="A43" s="28"/>
      <c r="B43" s="9" t="s">
        <v>13</v>
      </c>
      <c r="C43" s="15">
        <f>SUM(C32:C42)</f>
        <v>0</v>
      </c>
      <c r="D43" s="15">
        <f t="shared" ref="D43" si="25">SUM(D32:D42)</f>
        <v>0</v>
      </c>
      <c r="E43" s="15">
        <f t="shared" ref="E43" si="26">SUM(E32:E42)</f>
        <v>0</v>
      </c>
      <c r="F43" s="15">
        <f t="shared" ref="F43" si="27">SUM(F32:F42)</f>
        <v>0</v>
      </c>
      <c r="G43" s="15">
        <f t="shared" ref="G43" si="28">SUM(G32:G42)</f>
        <v>0</v>
      </c>
      <c r="H43" s="15">
        <f t="shared" ref="H43" si="29">SUM(H32:H42)</f>
        <v>0</v>
      </c>
      <c r="I43" s="15">
        <f t="shared" ref="I43" si="30">SUM(I32:I42)</f>
        <v>0</v>
      </c>
      <c r="J43" s="15">
        <f t="shared" ref="J43" si="31">SUM(J32:J42)</f>
        <v>0</v>
      </c>
      <c r="K43" s="15">
        <f t="shared" ref="K43" si="32">SUM(K32:K42)</f>
        <v>0</v>
      </c>
      <c r="L43" s="15">
        <f t="shared" ref="L43" si="33">SUM(L32:L42)</f>
        <v>0</v>
      </c>
      <c r="M43" s="15">
        <f t="shared" ref="M43" si="34">SUM(M32:M42)</f>
        <v>0</v>
      </c>
      <c r="N43" s="15">
        <f t="shared" ref="N43:Q43" si="35">SUM(N32:N42)</f>
        <v>0</v>
      </c>
      <c r="O43" s="66">
        <f t="shared" si="35"/>
        <v>0</v>
      </c>
      <c r="P43" s="66">
        <f t="shared" si="35"/>
        <v>0</v>
      </c>
      <c r="Q43" s="66">
        <f t="shared" si="35"/>
        <v>0</v>
      </c>
      <c r="R43" s="57">
        <f t="shared" si="24"/>
        <v>0</v>
      </c>
    </row>
    <row r="44" spans="1:18" ht="21.75" thickBot="1" x14ac:dyDescent="0.3">
      <c r="A44" s="28"/>
      <c r="F44" s="12">
        <v>0</v>
      </c>
      <c r="R44" s="70">
        <f>SUM(C32:Q42)</f>
        <v>0</v>
      </c>
    </row>
    <row r="45" spans="1:18" ht="21.75" thickBot="1" x14ac:dyDescent="0.3">
      <c r="A45" s="28"/>
      <c r="B45" s="14" t="s">
        <v>11</v>
      </c>
      <c r="C45" s="58" t="s">
        <v>26</v>
      </c>
      <c r="D45" s="58" t="s">
        <v>25</v>
      </c>
      <c r="E45" s="58" t="s">
        <v>24</v>
      </c>
      <c r="F45" s="58" t="s">
        <v>23</v>
      </c>
      <c r="G45" s="58" t="s">
        <v>22</v>
      </c>
      <c r="H45" s="58" t="s">
        <v>21</v>
      </c>
      <c r="I45" s="58" t="s">
        <v>20</v>
      </c>
      <c r="J45" s="58" t="s">
        <v>19</v>
      </c>
      <c r="K45" s="58" t="s">
        <v>18</v>
      </c>
      <c r="L45" s="58" t="s">
        <v>17</v>
      </c>
      <c r="M45" s="58" t="s">
        <v>16</v>
      </c>
      <c r="N45" s="58" t="s">
        <v>15</v>
      </c>
      <c r="O45" s="83" t="str">
        <f>O31</f>
        <v>Jan</v>
      </c>
      <c r="P45" s="83" t="s">
        <v>25</v>
      </c>
      <c r="Q45" s="83" t="s">
        <v>24</v>
      </c>
      <c r="R45" s="54" t="s">
        <v>10</v>
      </c>
    </row>
    <row r="46" spans="1:18" ht="14.65" customHeight="1" x14ac:dyDescent="0.25">
      <c r="A46" s="145" t="s">
        <v>29</v>
      </c>
      <c r="B46" s="23" t="s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12293.2955466</v>
      </c>
      <c r="J46" s="12">
        <v>0</v>
      </c>
      <c r="K46" s="12">
        <v>0</v>
      </c>
      <c r="L46" s="41">
        <v>0</v>
      </c>
      <c r="M46" s="41">
        <v>0</v>
      </c>
      <c r="N46" s="41">
        <v>49173.182186400001</v>
      </c>
      <c r="O46" s="62"/>
      <c r="P46" s="62"/>
      <c r="Q46" s="62"/>
      <c r="R46" s="55">
        <f>SUM(C46:Q46)</f>
        <v>61466.477733</v>
      </c>
    </row>
    <row r="47" spans="1:18" x14ac:dyDescent="0.25">
      <c r="A47" s="146"/>
      <c r="B47" s="5" t="s">
        <v>1</v>
      </c>
      <c r="C47" s="2">
        <v>0</v>
      </c>
      <c r="D47" s="2">
        <v>0</v>
      </c>
      <c r="E47" s="2">
        <v>83167.964253465267</v>
      </c>
      <c r="F47" s="2">
        <v>216530.12653691074</v>
      </c>
      <c r="G47" s="2">
        <v>266935.54526825796</v>
      </c>
      <c r="H47" s="2">
        <v>254866.24611318775</v>
      </c>
      <c r="I47" s="2">
        <v>162734.89576406294</v>
      </c>
      <c r="J47" s="2">
        <v>33605.860897363906</v>
      </c>
      <c r="K47" s="2">
        <v>126856.89166684693</v>
      </c>
      <c r="L47" s="42">
        <v>171264.09604179417</v>
      </c>
      <c r="M47" s="42">
        <v>264571.34144913842</v>
      </c>
      <c r="N47" s="42">
        <v>263620.57331351761</v>
      </c>
      <c r="O47" s="63"/>
      <c r="P47" s="63"/>
      <c r="Q47" s="63"/>
      <c r="R47" s="56">
        <f t="shared" ref="R47:R57" si="36">SUM(C47:Q47)</f>
        <v>1844153.5413045455</v>
      </c>
    </row>
    <row r="48" spans="1:18" x14ac:dyDescent="0.25">
      <c r="A48" s="146"/>
      <c r="B48" s="4" t="s">
        <v>2</v>
      </c>
      <c r="C48" s="2"/>
      <c r="D48" s="2"/>
      <c r="E48" s="2"/>
      <c r="F48" s="2"/>
      <c r="G48" s="2"/>
      <c r="H48" s="2"/>
      <c r="I48" s="2"/>
      <c r="J48" s="2"/>
      <c r="K48" s="2"/>
      <c r="L48" s="42"/>
      <c r="M48" s="42"/>
      <c r="N48" s="42"/>
      <c r="O48" s="63"/>
      <c r="P48" s="63"/>
      <c r="Q48" s="63"/>
      <c r="R48" s="56">
        <f t="shared" si="36"/>
        <v>0</v>
      </c>
    </row>
    <row r="49" spans="1:18" x14ac:dyDescent="0.25">
      <c r="A49" s="146"/>
      <c r="B49" s="4" t="s">
        <v>9</v>
      </c>
      <c r="C49" s="2">
        <v>0</v>
      </c>
      <c r="D49" s="2">
        <v>0</v>
      </c>
      <c r="E49" s="2">
        <v>343730.84891778452</v>
      </c>
      <c r="F49" s="2">
        <v>853455.14505108481</v>
      </c>
      <c r="G49" s="2">
        <v>979437.98905382294</v>
      </c>
      <c r="H49" s="2">
        <v>532208.08505780692</v>
      </c>
      <c r="I49" s="2">
        <v>399072.07332706195</v>
      </c>
      <c r="J49" s="2">
        <v>95802.650287709272</v>
      </c>
      <c r="K49" s="2">
        <v>266919.50461947109</v>
      </c>
      <c r="L49" s="42">
        <v>367858.05832314934</v>
      </c>
      <c r="M49" s="42">
        <v>229153.7995432381</v>
      </c>
      <c r="N49" s="42">
        <v>418063.45614427701</v>
      </c>
      <c r="O49" s="63"/>
      <c r="P49" s="63"/>
      <c r="Q49" s="63"/>
      <c r="R49" s="56">
        <f t="shared" si="36"/>
        <v>4485701.6103254054</v>
      </c>
    </row>
    <row r="50" spans="1:18" x14ac:dyDescent="0.25">
      <c r="A50" s="146"/>
      <c r="B50" s="5" t="s">
        <v>3</v>
      </c>
      <c r="C50" s="2">
        <v>0</v>
      </c>
      <c r="D50" s="2">
        <v>0</v>
      </c>
      <c r="E50" s="2">
        <v>27338.475060565306</v>
      </c>
      <c r="F50" s="2">
        <v>25891.109698762473</v>
      </c>
      <c r="G50" s="2">
        <v>43865.863623222205</v>
      </c>
      <c r="H50" s="2">
        <v>32907.423684013796</v>
      </c>
      <c r="I50" s="2">
        <v>55765.400867556316</v>
      </c>
      <c r="J50" s="2">
        <v>7594.0208501570296</v>
      </c>
      <c r="K50" s="2">
        <v>66521.144087744731</v>
      </c>
      <c r="L50" s="42">
        <v>33690.495323919502</v>
      </c>
      <c r="M50" s="42">
        <v>104022.50745482989</v>
      </c>
      <c r="N50" s="42">
        <v>64945.188871130464</v>
      </c>
      <c r="O50" s="63"/>
      <c r="P50" s="63"/>
      <c r="Q50" s="63"/>
      <c r="R50" s="56">
        <f t="shared" si="36"/>
        <v>462541.62952190166</v>
      </c>
    </row>
    <row r="51" spans="1:18" x14ac:dyDescent="0.25">
      <c r="A51" s="146"/>
      <c r="B51" s="4" t="s">
        <v>4</v>
      </c>
      <c r="C51" s="2">
        <v>0</v>
      </c>
      <c r="D51" s="2">
        <v>0</v>
      </c>
      <c r="E51" s="2">
        <v>0</v>
      </c>
      <c r="F51" s="2">
        <v>21717.597814753328</v>
      </c>
      <c r="G51" s="2">
        <v>4967.4015423806113</v>
      </c>
      <c r="H51" s="2">
        <v>0</v>
      </c>
      <c r="I51" s="2">
        <v>1559.7049485748646</v>
      </c>
      <c r="J51" s="2">
        <v>0</v>
      </c>
      <c r="K51" s="2">
        <v>2653.7160025515468</v>
      </c>
      <c r="L51" s="42">
        <v>24349.137917562104</v>
      </c>
      <c r="M51" s="42">
        <v>11376.236568041311</v>
      </c>
      <c r="N51" s="42">
        <v>13032.037082168183</v>
      </c>
      <c r="O51" s="63"/>
      <c r="P51" s="63"/>
      <c r="Q51" s="63"/>
      <c r="R51" s="56">
        <f t="shared" si="36"/>
        <v>79655.831876031953</v>
      </c>
    </row>
    <row r="52" spans="1:18" x14ac:dyDescent="0.25">
      <c r="A52" s="146"/>
      <c r="B52" s="4" t="s">
        <v>5</v>
      </c>
      <c r="C52" s="2"/>
      <c r="D52" s="2"/>
      <c r="E52" s="2"/>
      <c r="F52" s="2"/>
      <c r="G52" s="2"/>
      <c r="H52" s="2"/>
      <c r="I52" s="2"/>
      <c r="J52" s="2"/>
      <c r="K52" s="2"/>
      <c r="L52" s="42"/>
      <c r="M52" s="42"/>
      <c r="N52" s="42"/>
      <c r="O52" s="63"/>
      <c r="P52" s="63"/>
      <c r="Q52" s="63"/>
      <c r="R52" s="56">
        <f t="shared" si="36"/>
        <v>0</v>
      </c>
    </row>
    <row r="53" spans="1:18" x14ac:dyDescent="0.25">
      <c r="A53" s="146"/>
      <c r="B53" s="4" t="s">
        <v>6</v>
      </c>
      <c r="C53" s="2"/>
      <c r="D53" s="2"/>
      <c r="E53" s="2"/>
      <c r="F53" s="2"/>
      <c r="G53" s="2"/>
      <c r="H53" s="2"/>
      <c r="I53" s="2"/>
      <c r="J53" s="2"/>
      <c r="K53" s="2"/>
      <c r="L53" s="42"/>
      <c r="M53" s="42"/>
      <c r="N53" s="42"/>
      <c r="O53" s="63"/>
      <c r="P53" s="63"/>
      <c r="Q53" s="63"/>
      <c r="R53" s="56">
        <f t="shared" si="36"/>
        <v>0</v>
      </c>
    </row>
    <row r="54" spans="1:18" x14ac:dyDescent="0.25">
      <c r="A54" s="146"/>
      <c r="B54" s="4" t="s">
        <v>7</v>
      </c>
      <c r="C54" s="2">
        <v>0</v>
      </c>
      <c r="D54" s="2">
        <v>0</v>
      </c>
      <c r="E54" s="2">
        <v>0</v>
      </c>
      <c r="F54" s="2">
        <v>3789.9150441399979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42">
        <v>0</v>
      </c>
      <c r="M54" s="42">
        <v>0</v>
      </c>
      <c r="N54" s="42">
        <v>0</v>
      </c>
      <c r="O54" s="63"/>
      <c r="P54" s="63"/>
      <c r="Q54" s="63"/>
      <c r="R54" s="56">
        <f t="shared" si="36"/>
        <v>3789.9150441399979</v>
      </c>
    </row>
    <row r="55" spans="1:18" x14ac:dyDescent="0.25">
      <c r="A55" s="146"/>
      <c r="B55" s="4" t="s">
        <v>8</v>
      </c>
      <c r="C55" s="2">
        <v>0</v>
      </c>
      <c r="D55" s="2">
        <v>0</v>
      </c>
      <c r="E55" s="2">
        <v>0</v>
      </c>
      <c r="F55" s="2">
        <v>0</v>
      </c>
      <c r="G55" s="2">
        <v>34045.01590081834</v>
      </c>
      <c r="H55" s="2">
        <v>0</v>
      </c>
      <c r="I55" s="2">
        <v>28841.582527508759</v>
      </c>
      <c r="J55" s="2">
        <v>0</v>
      </c>
      <c r="K55" s="2">
        <v>0</v>
      </c>
      <c r="L55" s="42">
        <v>23838.595908765659</v>
      </c>
      <c r="M55" s="42">
        <v>0</v>
      </c>
      <c r="N55" s="42">
        <v>22938.110604877955</v>
      </c>
      <c r="O55" s="63"/>
      <c r="P55" s="63"/>
      <c r="Q55" s="63"/>
      <c r="R55" s="56">
        <f t="shared" si="36"/>
        <v>109663.30494197071</v>
      </c>
    </row>
    <row r="56" spans="1:18" ht="15.75" thickBot="1" x14ac:dyDescent="0.3">
      <c r="A56" s="147"/>
      <c r="B56" s="22" t="s">
        <v>12</v>
      </c>
      <c r="C56" s="10"/>
      <c r="D56" s="10"/>
      <c r="E56" s="10"/>
      <c r="F56" s="10"/>
      <c r="G56" s="10"/>
      <c r="H56" s="10"/>
      <c r="I56" s="10"/>
      <c r="J56" s="10"/>
      <c r="K56" s="10"/>
      <c r="L56" s="43"/>
      <c r="M56" s="43"/>
      <c r="N56" s="43"/>
      <c r="O56" s="64"/>
      <c r="P56" s="64"/>
      <c r="Q56" s="64"/>
      <c r="R56" s="56">
        <f t="shared" si="36"/>
        <v>0</v>
      </c>
    </row>
    <row r="57" spans="1:18" ht="21.75" thickBot="1" x14ac:dyDescent="0.3">
      <c r="A57" s="28"/>
      <c r="B57" s="16" t="s">
        <v>13</v>
      </c>
      <c r="C57" s="15">
        <f t="shared" ref="C57:Q57" si="37">SUM(C46:C56)</f>
        <v>0</v>
      </c>
      <c r="D57" s="15">
        <f t="shared" si="37"/>
        <v>0</v>
      </c>
      <c r="E57" s="15">
        <f t="shared" si="37"/>
        <v>454237.2882318151</v>
      </c>
      <c r="F57" s="15">
        <f t="shared" si="37"/>
        <v>1121383.8941456515</v>
      </c>
      <c r="G57" s="15">
        <f t="shared" si="37"/>
        <v>1329251.8153885021</v>
      </c>
      <c r="H57" s="15">
        <f t="shared" si="37"/>
        <v>819981.75485500845</v>
      </c>
      <c r="I57" s="15">
        <f t="shared" si="37"/>
        <v>660266.95298136491</v>
      </c>
      <c r="J57" s="15">
        <f t="shared" si="37"/>
        <v>137002.53203523019</v>
      </c>
      <c r="K57" s="15">
        <f t="shared" si="37"/>
        <v>462951.25637661427</v>
      </c>
      <c r="L57" s="15">
        <f t="shared" si="37"/>
        <v>621000.3835151908</v>
      </c>
      <c r="M57" s="15">
        <f t="shared" si="37"/>
        <v>609123.88501524762</v>
      </c>
      <c r="N57" s="15">
        <f t="shared" si="37"/>
        <v>831772.54820237111</v>
      </c>
      <c r="O57" s="66">
        <f t="shared" si="37"/>
        <v>0</v>
      </c>
      <c r="P57" s="66">
        <f t="shared" si="37"/>
        <v>0</v>
      </c>
      <c r="Q57" s="66">
        <f t="shared" si="37"/>
        <v>0</v>
      </c>
      <c r="R57" s="57">
        <f t="shared" si="36"/>
        <v>7046972.3107469957</v>
      </c>
    </row>
    <row r="58" spans="1:18" ht="21.75" thickBot="1" x14ac:dyDescent="0.3">
      <c r="A58" s="28"/>
      <c r="F58" s="12">
        <v>0</v>
      </c>
      <c r="R58" s="70">
        <f>SUM(C46:Q56)</f>
        <v>7046972.3107469985</v>
      </c>
    </row>
    <row r="59" spans="1:18" ht="21.75" thickBot="1" x14ac:dyDescent="0.3">
      <c r="A59" s="28"/>
      <c r="B59" s="14" t="s">
        <v>11</v>
      </c>
      <c r="C59" s="58" t="s">
        <v>26</v>
      </c>
      <c r="D59" s="58" t="s">
        <v>25</v>
      </c>
      <c r="E59" s="58" t="s">
        <v>24</v>
      </c>
      <c r="F59" s="58" t="s">
        <v>23</v>
      </c>
      <c r="G59" s="58" t="s">
        <v>22</v>
      </c>
      <c r="H59" s="58" t="s">
        <v>21</v>
      </c>
      <c r="I59" s="58" t="s">
        <v>20</v>
      </c>
      <c r="J59" s="58" t="s">
        <v>19</v>
      </c>
      <c r="K59" s="58" t="s">
        <v>18</v>
      </c>
      <c r="L59" s="58" t="s">
        <v>17</v>
      </c>
      <c r="M59" s="58" t="s">
        <v>16</v>
      </c>
      <c r="N59" s="58" t="s">
        <v>15</v>
      </c>
      <c r="O59" s="61" t="s">
        <v>26</v>
      </c>
      <c r="P59" s="83" t="s">
        <v>25</v>
      </c>
      <c r="Q59" s="83" t="s">
        <v>24</v>
      </c>
      <c r="R59" s="54" t="s">
        <v>10</v>
      </c>
    </row>
    <row r="60" spans="1:18" x14ac:dyDescent="0.25">
      <c r="A60" s="142" t="s">
        <v>28</v>
      </c>
      <c r="B60" s="13" t="s">
        <v>0</v>
      </c>
      <c r="C60" s="12"/>
      <c r="D60" s="12"/>
      <c r="E60" s="12"/>
      <c r="F60" s="12"/>
      <c r="G60" s="12"/>
      <c r="H60" s="12"/>
      <c r="I60" s="12"/>
      <c r="J60" s="12"/>
      <c r="K60" s="12"/>
      <c r="L60" s="41"/>
      <c r="M60" s="41"/>
      <c r="N60" s="41"/>
      <c r="O60" s="62"/>
      <c r="P60" s="62"/>
      <c r="Q60" s="62"/>
      <c r="R60" s="55">
        <f>SUM(C60:Q60)</f>
        <v>0</v>
      </c>
    </row>
    <row r="61" spans="1:18" x14ac:dyDescent="0.25">
      <c r="A61" s="143"/>
      <c r="B61" s="5" t="s">
        <v>1</v>
      </c>
      <c r="C61" s="2">
        <v>0</v>
      </c>
      <c r="D61" s="2">
        <v>0</v>
      </c>
      <c r="E61" s="2">
        <v>22016.84778204051</v>
      </c>
      <c r="F61" s="2">
        <v>0</v>
      </c>
      <c r="G61" s="2">
        <v>64016.360334901154</v>
      </c>
      <c r="H61" s="2">
        <v>108944.69813626497</v>
      </c>
      <c r="I61" s="2">
        <v>76400.568520688641</v>
      </c>
      <c r="J61" s="2">
        <v>0</v>
      </c>
      <c r="K61" s="2">
        <v>151056.90777671777</v>
      </c>
      <c r="L61" s="42">
        <v>120439.47860945466</v>
      </c>
      <c r="M61" s="42">
        <v>286469.10043375904</v>
      </c>
      <c r="N61" s="42">
        <v>146099.66962999612</v>
      </c>
      <c r="O61" s="63"/>
      <c r="P61" s="63"/>
      <c r="Q61" s="63"/>
      <c r="R61" s="56">
        <f t="shared" ref="R61:R71" si="38">SUM(C61:Q61)</f>
        <v>975443.63122382294</v>
      </c>
    </row>
    <row r="62" spans="1:18" x14ac:dyDescent="0.25">
      <c r="A62" s="143"/>
      <c r="B62" s="4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42"/>
      <c r="M62" s="42"/>
      <c r="N62" s="42"/>
      <c r="O62" s="63"/>
      <c r="P62" s="63"/>
      <c r="Q62" s="63"/>
      <c r="R62" s="56">
        <f t="shared" si="38"/>
        <v>0</v>
      </c>
    </row>
    <row r="63" spans="1:18" x14ac:dyDescent="0.25">
      <c r="A63" s="143"/>
      <c r="B63" s="4" t="s">
        <v>9</v>
      </c>
      <c r="C63" s="2">
        <v>0</v>
      </c>
      <c r="D63" s="2">
        <v>0</v>
      </c>
      <c r="E63" s="2">
        <v>70286.724218750547</v>
      </c>
      <c r="F63" s="2">
        <v>0</v>
      </c>
      <c r="G63" s="2">
        <v>4327.703587485712</v>
      </c>
      <c r="H63" s="2">
        <v>62606.107262819671</v>
      </c>
      <c r="I63" s="2">
        <v>0</v>
      </c>
      <c r="J63" s="2">
        <v>0</v>
      </c>
      <c r="K63" s="2">
        <v>33088.824445409293</v>
      </c>
      <c r="L63" s="42">
        <v>14446.619865818182</v>
      </c>
      <c r="M63" s="42">
        <v>140363.55392420673</v>
      </c>
      <c r="N63" s="42">
        <v>141085.92876193288</v>
      </c>
      <c r="O63" s="63"/>
      <c r="P63" s="63"/>
      <c r="Q63" s="63"/>
      <c r="R63" s="56">
        <f t="shared" si="38"/>
        <v>466205.46206642303</v>
      </c>
    </row>
    <row r="64" spans="1:18" x14ac:dyDescent="0.25">
      <c r="A64" s="143"/>
      <c r="B64" s="5" t="s">
        <v>3</v>
      </c>
      <c r="C64" s="2">
        <v>0</v>
      </c>
      <c r="D64" s="2">
        <v>0</v>
      </c>
      <c r="E64" s="2">
        <v>0</v>
      </c>
      <c r="F64" s="2">
        <v>0</v>
      </c>
      <c r="G64" s="2">
        <v>32680.527570934668</v>
      </c>
      <c r="H64" s="2">
        <v>36836.304642497955</v>
      </c>
      <c r="I64" s="2">
        <v>28806.238462614012</v>
      </c>
      <c r="J64" s="2">
        <v>0</v>
      </c>
      <c r="K64" s="2">
        <v>62062.75447107284</v>
      </c>
      <c r="L64" s="42">
        <v>91916.95920137818</v>
      </c>
      <c r="M64" s="42">
        <v>88121.210950110559</v>
      </c>
      <c r="N64" s="42">
        <v>73937.201692691378</v>
      </c>
      <c r="O64" s="63"/>
      <c r="P64" s="63"/>
      <c r="Q64" s="63"/>
      <c r="R64" s="56">
        <f t="shared" si="38"/>
        <v>414361.19699129957</v>
      </c>
    </row>
    <row r="65" spans="1:18" x14ac:dyDescent="0.25">
      <c r="A65" s="143"/>
      <c r="B65" s="4" t="s">
        <v>4</v>
      </c>
      <c r="C65" s="2">
        <v>0</v>
      </c>
      <c r="D65" s="2">
        <v>0</v>
      </c>
      <c r="E65" s="2">
        <v>0</v>
      </c>
      <c r="F65" s="2">
        <v>6238.2267458895767</v>
      </c>
      <c r="G65" s="2">
        <v>0</v>
      </c>
      <c r="H65" s="2">
        <v>0</v>
      </c>
      <c r="I65" s="2">
        <v>0</v>
      </c>
      <c r="J65" s="2">
        <v>0</v>
      </c>
      <c r="K65" s="2">
        <v>17622.38372574254</v>
      </c>
      <c r="L65" s="42">
        <v>0</v>
      </c>
      <c r="M65" s="42">
        <v>0</v>
      </c>
      <c r="N65" s="42">
        <v>6335.3197691719051</v>
      </c>
      <c r="O65" s="63"/>
      <c r="P65" s="63"/>
      <c r="Q65" s="63"/>
      <c r="R65" s="56">
        <f t="shared" si="38"/>
        <v>30195.930240804024</v>
      </c>
    </row>
    <row r="66" spans="1:18" x14ac:dyDescent="0.25">
      <c r="A66" s="143"/>
      <c r="B66" s="4" t="s">
        <v>5</v>
      </c>
      <c r="C66" s="2"/>
      <c r="D66" s="2"/>
      <c r="E66" s="2"/>
      <c r="F66" s="2"/>
      <c r="G66" s="2"/>
      <c r="H66" s="2"/>
      <c r="I66" s="2"/>
      <c r="J66" s="2"/>
      <c r="K66" s="2"/>
      <c r="L66" s="42"/>
      <c r="M66" s="42"/>
      <c r="N66" s="42"/>
      <c r="O66" s="63"/>
      <c r="P66" s="63"/>
      <c r="Q66" s="63"/>
      <c r="R66" s="56">
        <f t="shared" si="38"/>
        <v>0</v>
      </c>
    </row>
    <row r="67" spans="1:18" x14ac:dyDescent="0.25">
      <c r="A67" s="143"/>
      <c r="B67" s="4" t="s">
        <v>6</v>
      </c>
      <c r="C67" s="2"/>
      <c r="D67" s="2"/>
      <c r="E67" s="2"/>
      <c r="F67" s="2"/>
      <c r="G67" s="2"/>
      <c r="H67" s="2"/>
      <c r="I67" s="2"/>
      <c r="J67" s="2"/>
      <c r="K67" s="2"/>
      <c r="L67" s="42"/>
      <c r="M67" s="42"/>
      <c r="N67" s="42"/>
      <c r="O67" s="63"/>
      <c r="P67" s="63"/>
      <c r="Q67" s="63"/>
      <c r="R67" s="56">
        <f t="shared" si="38"/>
        <v>0</v>
      </c>
    </row>
    <row r="68" spans="1:18" x14ac:dyDescent="0.25">
      <c r="A68" s="143"/>
      <c r="B68" s="4" t="s">
        <v>7</v>
      </c>
      <c r="C68" s="2"/>
      <c r="D68" s="2"/>
      <c r="E68" s="2"/>
      <c r="F68" s="2"/>
      <c r="G68" s="2"/>
      <c r="H68" s="2"/>
      <c r="I68" s="2"/>
      <c r="J68" s="2"/>
      <c r="K68" s="2"/>
      <c r="L68" s="42"/>
      <c r="M68" s="42"/>
      <c r="N68" s="42"/>
      <c r="O68" s="63"/>
      <c r="P68" s="63"/>
      <c r="Q68" s="63"/>
      <c r="R68" s="56">
        <f t="shared" si="38"/>
        <v>0</v>
      </c>
    </row>
    <row r="69" spans="1:18" x14ac:dyDescent="0.25">
      <c r="A69" s="143"/>
      <c r="B69" s="4" t="s">
        <v>8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17986.181758900017</v>
      </c>
      <c r="I69" s="2">
        <v>0</v>
      </c>
      <c r="J69" s="2">
        <v>0</v>
      </c>
      <c r="K69" s="2">
        <v>0</v>
      </c>
      <c r="L69" s="42">
        <v>0</v>
      </c>
      <c r="M69" s="42">
        <v>0</v>
      </c>
      <c r="N69" s="42">
        <v>27909.592384500025</v>
      </c>
      <c r="O69" s="63"/>
      <c r="P69" s="63"/>
      <c r="Q69" s="63"/>
      <c r="R69" s="56">
        <f t="shared" si="38"/>
        <v>45895.774143400042</v>
      </c>
    </row>
    <row r="70" spans="1:18" ht="15.75" thickBot="1" x14ac:dyDescent="0.3">
      <c r="A70" s="144"/>
      <c r="B70" s="11" t="s">
        <v>12</v>
      </c>
      <c r="C70" s="10"/>
      <c r="D70" s="10"/>
      <c r="E70" s="10"/>
      <c r="F70" s="10"/>
      <c r="G70" s="10"/>
      <c r="H70" s="10"/>
      <c r="I70" s="10"/>
      <c r="J70" s="10"/>
      <c r="K70" s="10"/>
      <c r="L70" s="43"/>
      <c r="M70" s="43"/>
      <c r="N70" s="43"/>
      <c r="O70" s="64"/>
      <c r="P70" s="64"/>
      <c r="Q70" s="64"/>
      <c r="R70" s="56">
        <f t="shared" si="38"/>
        <v>0</v>
      </c>
    </row>
    <row r="71" spans="1:18" ht="21.75" thickBot="1" x14ac:dyDescent="0.3">
      <c r="A71" s="28"/>
      <c r="B71" s="9" t="s">
        <v>13</v>
      </c>
      <c r="C71" s="15">
        <f t="shared" ref="C71:Q71" si="39">SUM(C60:C70)</f>
        <v>0</v>
      </c>
      <c r="D71" s="15">
        <f t="shared" si="39"/>
        <v>0</v>
      </c>
      <c r="E71" s="15">
        <f t="shared" si="39"/>
        <v>92303.572000791057</v>
      </c>
      <c r="F71" s="15">
        <f t="shared" si="39"/>
        <v>6238.2267458895767</v>
      </c>
      <c r="G71" s="15">
        <f t="shared" si="39"/>
        <v>101024.59149332152</v>
      </c>
      <c r="H71" s="15">
        <f t="shared" si="39"/>
        <v>226373.29180048264</v>
      </c>
      <c r="I71" s="15">
        <f t="shared" si="39"/>
        <v>105206.80698330265</v>
      </c>
      <c r="J71" s="15">
        <f t="shared" si="39"/>
        <v>0</v>
      </c>
      <c r="K71" s="15">
        <f t="shared" si="39"/>
        <v>263830.87041894242</v>
      </c>
      <c r="L71" s="15">
        <f t="shared" si="39"/>
        <v>226803.05767665099</v>
      </c>
      <c r="M71" s="15">
        <f t="shared" si="39"/>
        <v>514953.86530807638</v>
      </c>
      <c r="N71" s="15">
        <f t="shared" si="39"/>
        <v>395367.71223829227</v>
      </c>
      <c r="O71" s="66">
        <f t="shared" si="39"/>
        <v>0</v>
      </c>
      <c r="P71" s="66">
        <f t="shared" si="39"/>
        <v>0</v>
      </c>
      <c r="Q71" s="66">
        <f t="shared" si="39"/>
        <v>0</v>
      </c>
      <c r="R71" s="57">
        <f t="shared" si="38"/>
        <v>1932101.9946657494</v>
      </c>
    </row>
    <row r="72" spans="1:18" ht="21.75" thickBot="1" x14ac:dyDescent="0.3">
      <c r="A72" s="28"/>
      <c r="B72" s="124" t="s">
        <v>86</v>
      </c>
      <c r="C72" s="125">
        <v>586557.21416531468</v>
      </c>
      <c r="F72" s="12">
        <v>0</v>
      </c>
      <c r="R72" s="70">
        <f>SUM(C60:Q70)</f>
        <v>1932101.9946657501</v>
      </c>
    </row>
    <row r="73" spans="1:18" ht="21.75" thickBot="1" x14ac:dyDescent="0.3">
      <c r="A73" s="28"/>
      <c r="B73" s="14" t="s">
        <v>11</v>
      </c>
      <c r="C73" s="58" t="s">
        <v>26</v>
      </c>
      <c r="D73" s="58" t="s">
        <v>25</v>
      </c>
      <c r="E73" s="58" t="s">
        <v>24</v>
      </c>
      <c r="F73" s="58" t="s">
        <v>23</v>
      </c>
      <c r="G73" s="58" t="s">
        <v>22</v>
      </c>
      <c r="H73" s="58" t="s">
        <v>21</v>
      </c>
      <c r="I73" s="58" t="s">
        <v>20</v>
      </c>
      <c r="J73" s="58" t="s">
        <v>19</v>
      </c>
      <c r="K73" s="58" t="s">
        <v>18</v>
      </c>
      <c r="L73" s="58" t="s">
        <v>17</v>
      </c>
      <c r="M73" s="58" t="s">
        <v>16</v>
      </c>
      <c r="N73" s="58" t="s">
        <v>15</v>
      </c>
      <c r="O73" s="83" t="str">
        <f>O59</f>
        <v>Jan</v>
      </c>
      <c r="P73" s="83" t="s">
        <v>25</v>
      </c>
      <c r="Q73" s="83" t="s">
        <v>24</v>
      </c>
      <c r="R73" s="54" t="s">
        <v>10</v>
      </c>
    </row>
    <row r="74" spans="1:18" x14ac:dyDescent="0.25">
      <c r="A74" s="142" t="s">
        <v>64</v>
      </c>
      <c r="B74" s="13" t="s">
        <v>0</v>
      </c>
      <c r="C74" s="12"/>
      <c r="D74" s="12"/>
      <c r="E74" s="12"/>
      <c r="F74" s="12"/>
      <c r="G74" s="12"/>
      <c r="H74" s="12"/>
      <c r="I74" s="12"/>
      <c r="J74" s="12"/>
      <c r="K74" s="12"/>
      <c r="L74" s="41"/>
      <c r="M74" s="41"/>
      <c r="N74" s="41"/>
      <c r="O74" s="62"/>
      <c r="P74" s="62"/>
      <c r="Q74" s="62"/>
      <c r="R74" s="55">
        <f>SUM(C74:Q74)</f>
        <v>0</v>
      </c>
    </row>
    <row r="75" spans="1:18" x14ac:dyDescent="0.25">
      <c r="A75" s="143"/>
      <c r="B75" s="5" t="s">
        <v>1</v>
      </c>
      <c r="C75" s="126"/>
      <c r="D75" s="126"/>
      <c r="E75" s="126"/>
      <c r="F75" s="126"/>
      <c r="G75" s="126"/>
      <c r="H75" s="126"/>
      <c r="I75" s="126"/>
      <c r="J75" s="126"/>
      <c r="K75" s="126"/>
      <c r="L75" s="127"/>
      <c r="M75" s="127"/>
      <c r="N75" s="127"/>
      <c r="O75" s="63"/>
      <c r="P75" s="63"/>
      <c r="Q75" s="63"/>
      <c r="R75" s="56">
        <f t="shared" ref="R75:R85" si="40">SUM(C75:Q75)</f>
        <v>0</v>
      </c>
    </row>
    <row r="76" spans="1:18" x14ac:dyDescent="0.25">
      <c r="A76" s="143"/>
      <c r="B76" s="4" t="s">
        <v>2</v>
      </c>
      <c r="C76" s="2"/>
      <c r="D76" s="2"/>
      <c r="E76" s="2"/>
      <c r="F76" s="2"/>
      <c r="G76" s="2"/>
      <c r="H76" s="2"/>
      <c r="I76" s="2"/>
      <c r="J76" s="2"/>
      <c r="K76" s="2"/>
      <c r="L76" s="42"/>
      <c r="M76" s="42"/>
      <c r="N76" s="42"/>
      <c r="O76" s="63"/>
      <c r="P76" s="63"/>
      <c r="Q76" s="63"/>
      <c r="R76" s="56">
        <f t="shared" si="40"/>
        <v>0</v>
      </c>
    </row>
    <row r="77" spans="1:18" x14ac:dyDescent="0.25">
      <c r="A77" s="143"/>
      <c r="B77" s="4" t="s">
        <v>9</v>
      </c>
      <c r="C77" s="2"/>
      <c r="D77" s="2"/>
      <c r="E77" s="2"/>
      <c r="F77" s="2"/>
      <c r="G77" s="2"/>
      <c r="H77" s="2"/>
      <c r="I77" s="2"/>
      <c r="J77" s="2"/>
      <c r="K77" s="2"/>
      <c r="L77" s="42"/>
      <c r="M77" s="42"/>
      <c r="N77" s="42"/>
      <c r="O77" s="63"/>
      <c r="P77" s="63"/>
      <c r="Q77" s="63"/>
      <c r="R77" s="56">
        <f t="shared" si="40"/>
        <v>0</v>
      </c>
    </row>
    <row r="78" spans="1:18" x14ac:dyDescent="0.25">
      <c r="A78" s="143"/>
      <c r="B78" s="5" t="s">
        <v>3</v>
      </c>
      <c r="C78" s="2"/>
      <c r="D78" s="2"/>
      <c r="E78" s="2"/>
      <c r="F78" s="2"/>
      <c r="G78" s="2"/>
      <c r="H78" s="2"/>
      <c r="I78" s="2"/>
      <c r="J78" s="2"/>
      <c r="K78" s="2"/>
      <c r="L78" s="42"/>
      <c r="M78" s="42"/>
      <c r="N78" s="42"/>
      <c r="O78" s="63"/>
      <c r="P78" s="63"/>
      <c r="Q78" s="63"/>
      <c r="R78" s="56">
        <f t="shared" si="40"/>
        <v>0</v>
      </c>
    </row>
    <row r="79" spans="1:18" x14ac:dyDescent="0.25">
      <c r="A79" s="143"/>
      <c r="B79" s="4" t="s">
        <v>4</v>
      </c>
      <c r="C79" s="2"/>
      <c r="D79" s="2"/>
      <c r="E79" s="2"/>
      <c r="F79" s="2"/>
      <c r="G79" s="2"/>
      <c r="H79" s="2"/>
      <c r="I79" s="2"/>
      <c r="J79" s="2"/>
      <c r="K79" s="2"/>
      <c r="L79" s="42"/>
      <c r="M79" s="42"/>
      <c r="N79" s="42"/>
      <c r="O79" s="63"/>
      <c r="P79" s="63"/>
      <c r="Q79" s="63"/>
      <c r="R79" s="56">
        <f t="shared" si="40"/>
        <v>0</v>
      </c>
    </row>
    <row r="80" spans="1:18" x14ac:dyDescent="0.25">
      <c r="A80" s="143"/>
      <c r="B80" s="4" t="s">
        <v>5</v>
      </c>
      <c r="C80" s="2"/>
      <c r="D80" s="2"/>
      <c r="E80" s="2"/>
      <c r="F80" s="2"/>
      <c r="G80" s="2"/>
      <c r="H80" s="2"/>
      <c r="I80" s="2"/>
      <c r="J80" s="2"/>
      <c r="K80" s="2"/>
      <c r="L80" s="42"/>
      <c r="M80" s="42"/>
      <c r="N80" s="42"/>
      <c r="O80" s="63"/>
      <c r="P80" s="63"/>
      <c r="Q80" s="63"/>
      <c r="R80" s="56">
        <f t="shared" si="40"/>
        <v>0</v>
      </c>
    </row>
    <row r="81" spans="1:19" x14ac:dyDescent="0.25">
      <c r="A81" s="143"/>
      <c r="B81" s="4" t="s">
        <v>6</v>
      </c>
      <c r="C81" s="2"/>
      <c r="D81" s="2"/>
      <c r="E81" s="2"/>
      <c r="F81" s="2"/>
      <c r="G81" s="2"/>
      <c r="H81" s="2"/>
      <c r="I81" s="2"/>
      <c r="J81" s="2"/>
      <c r="K81" s="2"/>
      <c r="L81" s="42"/>
      <c r="M81" s="42"/>
      <c r="N81" s="42"/>
      <c r="O81" s="63"/>
      <c r="P81" s="63"/>
      <c r="Q81" s="63"/>
      <c r="R81" s="56">
        <f t="shared" si="40"/>
        <v>0</v>
      </c>
    </row>
    <row r="82" spans="1:19" x14ac:dyDescent="0.25">
      <c r="A82" s="143"/>
      <c r="B82" s="4" t="s">
        <v>7</v>
      </c>
      <c r="C82" s="2"/>
      <c r="D82" s="2"/>
      <c r="E82" s="2"/>
      <c r="F82" s="2"/>
      <c r="G82" s="2"/>
      <c r="H82" s="2"/>
      <c r="I82" s="2"/>
      <c r="J82" s="2"/>
      <c r="K82" s="2"/>
      <c r="L82" s="42"/>
      <c r="M82" s="42"/>
      <c r="N82" s="42"/>
      <c r="O82" s="63"/>
      <c r="P82" s="63"/>
      <c r="Q82" s="63"/>
      <c r="R82" s="56">
        <f t="shared" si="40"/>
        <v>0</v>
      </c>
    </row>
    <row r="83" spans="1:19" x14ac:dyDescent="0.25">
      <c r="A83" s="143"/>
      <c r="B83" s="4" t="s">
        <v>8</v>
      </c>
      <c r="C83" s="2"/>
      <c r="D83" s="2"/>
      <c r="E83" s="2"/>
      <c r="F83" s="2"/>
      <c r="G83" s="2"/>
      <c r="H83" s="2"/>
      <c r="I83" s="2"/>
      <c r="J83" s="2"/>
      <c r="K83" s="2"/>
      <c r="L83" s="42"/>
      <c r="M83" s="42"/>
      <c r="N83" s="42"/>
      <c r="O83" s="63"/>
      <c r="P83" s="63"/>
      <c r="Q83" s="63"/>
      <c r="R83" s="56">
        <f t="shared" si="40"/>
        <v>0</v>
      </c>
    </row>
    <row r="84" spans="1:19" ht="15.75" thickBot="1" x14ac:dyDescent="0.3">
      <c r="A84" s="144"/>
      <c r="B84" s="11" t="s">
        <v>12</v>
      </c>
      <c r="C84" s="10"/>
      <c r="D84" s="10"/>
      <c r="E84" s="10"/>
      <c r="F84" s="10"/>
      <c r="G84" s="10"/>
      <c r="H84" s="10"/>
      <c r="I84" s="10"/>
      <c r="J84" s="10"/>
      <c r="K84" s="10"/>
      <c r="L84" s="43"/>
      <c r="M84" s="43"/>
      <c r="N84" s="43"/>
      <c r="O84" s="64"/>
      <c r="P84" s="64"/>
      <c r="Q84" s="64"/>
      <c r="R84" s="56">
        <f t="shared" si="40"/>
        <v>0</v>
      </c>
      <c r="S84" s="128" t="s">
        <v>90</v>
      </c>
    </row>
    <row r="85" spans="1:19" ht="21.75" thickBot="1" x14ac:dyDescent="0.3">
      <c r="A85" s="28"/>
      <c r="B85" s="9" t="s">
        <v>13</v>
      </c>
      <c r="C85" s="15">
        <f>SUM(C74:C84)</f>
        <v>0</v>
      </c>
      <c r="D85" s="15">
        <f t="shared" ref="D85" si="41">SUM(D74:D84)</f>
        <v>0</v>
      </c>
      <c r="E85" s="15">
        <f t="shared" ref="E85" si="42">SUM(E74:E84)</f>
        <v>0</v>
      </c>
      <c r="F85" s="15">
        <f t="shared" ref="F85" si="43">SUM(F74:F84)</f>
        <v>0</v>
      </c>
      <c r="G85" s="15">
        <f t="shared" ref="G85" si="44">SUM(G74:G84)</f>
        <v>0</v>
      </c>
      <c r="H85" s="15">
        <f t="shared" ref="H85" si="45">SUM(H74:H84)</f>
        <v>0</v>
      </c>
      <c r="I85" s="15">
        <f t="shared" ref="I85" si="46">SUM(I74:I84)</f>
        <v>0</v>
      </c>
      <c r="J85" s="15">
        <f t="shared" ref="J85" si="47">SUM(J74:J84)</f>
        <v>0</v>
      </c>
      <c r="K85" s="15">
        <f t="shared" ref="K85" si="48">SUM(K74:K84)</f>
        <v>0</v>
      </c>
      <c r="L85" s="15">
        <f t="shared" ref="L85" si="49">SUM(L74:L84)</f>
        <v>0</v>
      </c>
      <c r="M85" s="15">
        <f t="shared" ref="M85" si="50">SUM(M74:M84)</f>
        <v>0</v>
      </c>
      <c r="N85" s="15">
        <f t="shared" ref="N85:Q85" si="51">SUM(N74:N84)</f>
        <v>0</v>
      </c>
      <c r="O85" s="66">
        <f t="shared" si="51"/>
        <v>0</v>
      </c>
      <c r="P85" s="66">
        <f t="shared" si="51"/>
        <v>0</v>
      </c>
      <c r="Q85" s="66">
        <f t="shared" si="51"/>
        <v>0</v>
      </c>
      <c r="R85" s="57">
        <f t="shared" si="40"/>
        <v>0</v>
      </c>
      <c r="S85" s="129">
        <f>C72+R85</f>
        <v>586557.21416531468</v>
      </c>
    </row>
    <row r="86" spans="1:19" ht="21.75" thickBot="1" x14ac:dyDescent="0.3">
      <c r="A86" s="28"/>
      <c r="F86" s="12">
        <v>0</v>
      </c>
      <c r="R86" s="70">
        <f>SUM(C74:Q84)</f>
        <v>0</v>
      </c>
    </row>
    <row r="87" spans="1:19" ht="21.75" thickBot="1" x14ac:dyDescent="0.3">
      <c r="A87" s="28"/>
      <c r="B87" s="14" t="s">
        <v>11</v>
      </c>
      <c r="C87" s="58" t="s">
        <v>26</v>
      </c>
      <c r="D87" s="58" t="s">
        <v>25</v>
      </c>
      <c r="E87" s="58" t="s">
        <v>24</v>
      </c>
      <c r="F87" s="58" t="s">
        <v>23</v>
      </c>
      <c r="G87" s="58" t="s">
        <v>22</v>
      </c>
      <c r="H87" s="58" t="s">
        <v>21</v>
      </c>
      <c r="I87" s="58" t="s">
        <v>20</v>
      </c>
      <c r="J87" s="58" t="s">
        <v>19</v>
      </c>
      <c r="K87" s="58" t="s">
        <v>18</v>
      </c>
      <c r="L87" s="58" t="s">
        <v>17</v>
      </c>
      <c r="M87" s="58" t="s">
        <v>16</v>
      </c>
      <c r="N87" s="58" t="s">
        <v>15</v>
      </c>
      <c r="O87" s="83" t="str">
        <f>O73</f>
        <v>Jan</v>
      </c>
      <c r="P87" s="83" t="s">
        <v>25</v>
      </c>
      <c r="Q87" s="83" t="s">
        <v>24</v>
      </c>
      <c r="R87" s="54" t="s">
        <v>10</v>
      </c>
    </row>
    <row r="88" spans="1:19" x14ac:dyDescent="0.25">
      <c r="A88" s="145" t="s">
        <v>27</v>
      </c>
      <c r="B88" s="13" t="s">
        <v>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41">
        <v>0</v>
      </c>
      <c r="M88" s="41">
        <v>0</v>
      </c>
      <c r="N88" s="41">
        <v>0</v>
      </c>
      <c r="O88" s="62"/>
      <c r="P88" s="62"/>
      <c r="Q88" s="62"/>
      <c r="R88" s="55">
        <f>SUM(C88:Q88)</f>
        <v>0</v>
      </c>
    </row>
    <row r="89" spans="1:19" x14ac:dyDescent="0.25">
      <c r="A89" s="146"/>
      <c r="B89" s="5" t="s">
        <v>1</v>
      </c>
      <c r="C89" s="2">
        <v>0</v>
      </c>
      <c r="D89" s="2">
        <v>0</v>
      </c>
      <c r="E89" s="2">
        <v>6157.6424922687002</v>
      </c>
      <c r="F89" s="2">
        <v>13072.815929754212</v>
      </c>
      <c r="G89" s="2">
        <v>23429.299244022674</v>
      </c>
      <c r="H89" s="2">
        <v>45928.969268968656</v>
      </c>
      <c r="I89" s="2">
        <v>37552.103567245074</v>
      </c>
      <c r="J89" s="2">
        <v>15995.410892331587</v>
      </c>
      <c r="K89" s="2">
        <v>87047.674789135563</v>
      </c>
      <c r="L89" s="42">
        <v>37888.822168050043</v>
      </c>
      <c r="M89" s="42">
        <v>19437.478045410106</v>
      </c>
      <c r="N89" s="42">
        <v>44311.19326687888</v>
      </c>
      <c r="O89" s="63"/>
      <c r="P89" s="63"/>
      <c r="Q89" s="63"/>
      <c r="R89" s="56">
        <f t="shared" ref="R89:R99" si="52">SUM(C89:Q89)</f>
        <v>330821.40966406552</v>
      </c>
    </row>
    <row r="90" spans="1:19" x14ac:dyDescent="0.25">
      <c r="A90" s="146"/>
      <c r="B90" s="4" t="s">
        <v>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42">
        <v>0</v>
      </c>
      <c r="M90" s="42">
        <v>0</v>
      </c>
      <c r="N90" s="42">
        <v>0</v>
      </c>
      <c r="O90" s="63"/>
      <c r="P90" s="63"/>
      <c r="Q90" s="63"/>
      <c r="R90" s="56">
        <f t="shared" si="52"/>
        <v>0</v>
      </c>
    </row>
    <row r="91" spans="1:19" x14ac:dyDescent="0.25">
      <c r="A91" s="146"/>
      <c r="B91" s="4" t="s">
        <v>9</v>
      </c>
      <c r="C91" s="2">
        <v>0</v>
      </c>
      <c r="D91" s="2">
        <v>0</v>
      </c>
      <c r="E91" s="2">
        <v>291.06805224225792</v>
      </c>
      <c r="F91" s="2">
        <v>831.62300640645117</v>
      </c>
      <c r="G91" s="2">
        <v>914.78530704709624</v>
      </c>
      <c r="H91" s="2">
        <v>1372.1779605706445</v>
      </c>
      <c r="I91" s="2">
        <v>32480.357782751278</v>
      </c>
      <c r="J91" s="2">
        <v>374.23035288290299</v>
      </c>
      <c r="K91" s="2">
        <v>4386.5599041270107</v>
      </c>
      <c r="L91" s="42">
        <v>18147.1927223608</v>
      </c>
      <c r="M91" s="42">
        <v>9192.17620755596</v>
      </c>
      <c r="N91" s="42">
        <v>8969.704830445593</v>
      </c>
      <c r="O91" s="63"/>
      <c r="P91" s="63"/>
      <c r="Q91" s="63"/>
      <c r="R91" s="56">
        <f t="shared" si="52"/>
        <v>76959.876126389994</v>
      </c>
    </row>
    <row r="92" spans="1:19" x14ac:dyDescent="0.25">
      <c r="A92" s="146"/>
      <c r="B92" s="5" t="s">
        <v>3</v>
      </c>
      <c r="C92" s="2">
        <v>0</v>
      </c>
      <c r="D92" s="2">
        <v>0</v>
      </c>
      <c r="E92" s="2">
        <v>4795.8040309333355</v>
      </c>
      <c r="F92" s="2">
        <v>16821.198321166943</v>
      </c>
      <c r="G92" s="2">
        <v>12750.376830539248</v>
      </c>
      <c r="H92" s="2">
        <v>18277.58694507536</v>
      </c>
      <c r="I92" s="2">
        <v>6298.4821215962302</v>
      </c>
      <c r="J92" s="2">
        <v>5997.0555049600025</v>
      </c>
      <c r="K92" s="2">
        <v>39586.087498440669</v>
      </c>
      <c r="L92" s="42">
        <v>19550.982835312094</v>
      </c>
      <c r="M92" s="42">
        <v>7045.5526818754734</v>
      </c>
      <c r="N92" s="42">
        <v>19982.423138751703</v>
      </c>
      <c r="O92" s="63"/>
      <c r="P92" s="63"/>
      <c r="Q92" s="63"/>
      <c r="R92" s="56">
        <f t="shared" si="52"/>
        <v>151105.54990865107</v>
      </c>
    </row>
    <row r="93" spans="1:19" x14ac:dyDescent="0.25">
      <c r="A93" s="146"/>
      <c r="B93" s="4" t="s">
        <v>4</v>
      </c>
      <c r="C93" s="2">
        <v>0</v>
      </c>
      <c r="D93" s="2">
        <v>0</v>
      </c>
      <c r="E93" s="2">
        <v>0</v>
      </c>
      <c r="F93" s="2">
        <v>0</v>
      </c>
      <c r="G93" s="2">
        <v>1631.9420280285258</v>
      </c>
      <c r="H93" s="2">
        <v>611.82793198321576</v>
      </c>
      <c r="I93" s="2">
        <v>324.49322688615302</v>
      </c>
      <c r="J93" s="2">
        <v>1629.3733468882815</v>
      </c>
      <c r="K93" s="2">
        <v>1655.0450662054354</v>
      </c>
      <c r="L93" s="42">
        <v>2931.3518091151464</v>
      </c>
      <c r="M93" s="42">
        <v>907.189762846142</v>
      </c>
      <c r="N93" s="42">
        <v>108.78942229909666</v>
      </c>
      <c r="O93" s="63"/>
      <c r="P93" s="63"/>
      <c r="Q93" s="63"/>
      <c r="R93" s="56">
        <f t="shared" si="52"/>
        <v>9800.0125942519971</v>
      </c>
    </row>
    <row r="94" spans="1:19" x14ac:dyDescent="0.25">
      <c r="A94" s="146"/>
      <c r="B94" s="4" t="s">
        <v>5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153.9</v>
      </c>
      <c r="K94" s="2">
        <v>0</v>
      </c>
      <c r="L94" s="42">
        <v>0</v>
      </c>
      <c r="M94" s="42">
        <v>0</v>
      </c>
      <c r="N94" s="42">
        <v>0</v>
      </c>
      <c r="O94" s="63"/>
      <c r="P94" s="63"/>
      <c r="Q94" s="63"/>
      <c r="R94" s="56">
        <f t="shared" si="52"/>
        <v>153.9</v>
      </c>
    </row>
    <row r="95" spans="1:19" x14ac:dyDescent="0.25">
      <c r="A95" s="146"/>
      <c r="B95" s="4" t="s">
        <v>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42">
        <v>0</v>
      </c>
      <c r="M95" s="42">
        <v>0</v>
      </c>
      <c r="N95" s="42">
        <v>0</v>
      </c>
      <c r="O95" s="63"/>
      <c r="P95" s="63"/>
      <c r="Q95" s="63"/>
      <c r="R95" s="56">
        <f t="shared" si="52"/>
        <v>0</v>
      </c>
    </row>
    <row r="96" spans="1:19" x14ac:dyDescent="0.25">
      <c r="A96" s="146"/>
      <c r="B96" s="4" t="s">
        <v>7</v>
      </c>
      <c r="C96" s="2">
        <v>0</v>
      </c>
      <c r="D96" s="2">
        <v>0</v>
      </c>
      <c r="E96" s="2">
        <v>0</v>
      </c>
      <c r="F96" s="2">
        <v>0</v>
      </c>
      <c r="G96" s="2">
        <v>2459.3165680000002</v>
      </c>
      <c r="H96" s="2">
        <v>491.86331360000003</v>
      </c>
      <c r="I96" s="2">
        <v>0</v>
      </c>
      <c r="J96" s="2">
        <v>0</v>
      </c>
      <c r="K96" s="2">
        <v>0</v>
      </c>
      <c r="L96" s="42">
        <v>4443.9350801999999</v>
      </c>
      <c r="M96" s="42">
        <v>0</v>
      </c>
      <c r="N96" s="42">
        <v>2459.3165680000002</v>
      </c>
      <c r="O96" s="63"/>
      <c r="P96" s="63"/>
      <c r="Q96" s="63"/>
      <c r="R96" s="56">
        <f t="shared" si="52"/>
        <v>9854.4315298000001</v>
      </c>
    </row>
    <row r="97" spans="1:18" x14ac:dyDescent="0.25">
      <c r="A97" s="146"/>
      <c r="B97" s="4" t="s">
        <v>8</v>
      </c>
      <c r="C97" s="2">
        <v>0</v>
      </c>
      <c r="D97" s="2">
        <v>0</v>
      </c>
      <c r="E97" s="2">
        <v>0</v>
      </c>
      <c r="F97" s="2">
        <v>0</v>
      </c>
      <c r="G97" s="2">
        <v>110.99911299999999</v>
      </c>
      <c r="H97" s="2">
        <v>0</v>
      </c>
      <c r="I97" s="2">
        <v>604.14850216666673</v>
      </c>
      <c r="J97" s="2">
        <v>0</v>
      </c>
      <c r="K97" s="2">
        <v>110.99911299999999</v>
      </c>
      <c r="L97" s="42">
        <v>0</v>
      </c>
      <c r="M97" s="42">
        <v>150.66368013333332</v>
      </c>
      <c r="N97" s="42">
        <v>0</v>
      </c>
      <c r="O97" s="63"/>
      <c r="P97" s="63"/>
      <c r="Q97" s="63"/>
      <c r="R97" s="56">
        <f t="shared" si="52"/>
        <v>976.81040829999995</v>
      </c>
    </row>
    <row r="98" spans="1:18" ht="15.75" thickBot="1" x14ac:dyDescent="0.3">
      <c r="A98" s="147"/>
      <c r="B98" s="11" t="s">
        <v>12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43">
        <v>0</v>
      </c>
      <c r="M98" s="43">
        <v>0</v>
      </c>
      <c r="N98" s="43">
        <v>0</v>
      </c>
      <c r="O98" s="64"/>
      <c r="P98" s="64"/>
      <c r="Q98" s="64"/>
      <c r="R98" s="56">
        <f t="shared" si="52"/>
        <v>0</v>
      </c>
    </row>
    <row r="99" spans="1:18" ht="21.75" thickBot="1" x14ac:dyDescent="0.3">
      <c r="A99" s="28"/>
      <c r="B99" s="9" t="s">
        <v>13</v>
      </c>
      <c r="C99" s="15">
        <f>SUM(C88:C98)</f>
        <v>0</v>
      </c>
      <c r="D99" s="15">
        <f t="shared" ref="D99" si="53">SUM(D88:D98)</f>
        <v>0</v>
      </c>
      <c r="E99" s="15">
        <f t="shared" ref="E99" si="54">SUM(E88:E98)</f>
        <v>11244.514575444293</v>
      </c>
      <c r="F99" s="15">
        <f t="shared" ref="F99" si="55">SUM(F88:F98)</f>
        <v>30725.637257327606</v>
      </c>
      <c r="G99" s="15">
        <f t="shared" ref="G99" si="56">SUM(G88:G98)</f>
        <v>41296.71909063754</v>
      </c>
      <c r="H99" s="15">
        <f t="shared" ref="H99" si="57">SUM(H88:H98)</f>
        <v>66682.425420197877</v>
      </c>
      <c r="I99" s="15">
        <f t="shared" ref="I99" si="58">SUM(I88:I98)</f>
        <v>77259.585200645408</v>
      </c>
      <c r="J99" s="15">
        <f t="shared" ref="J99" si="59">SUM(J88:J98)</f>
        <v>24149.970097062778</v>
      </c>
      <c r="K99" s="15">
        <f t="shared" ref="K99" si="60">SUM(K88:K98)</f>
        <v>132786.36637090868</v>
      </c>
      <c r="L99" s="15">
        <f t="shared" ref="L99" si="61">SUM(L88:L98)</f>
        <v>82962.284615038079</v>
      </c>
      <c r="M99" s="15">
        <f t="shared" ref="M99" si="62">SUM(M88:M98)</f>
        <v>36733.060377821013</v>
      </c>
      <c r="N99" s="15">
        <f t="shared" ref="N99:Q99" si="63">SUM(N88:N98)</f>
        <v>75831.427226375279</v>
      </c>
      <c r="O99" s="66">
        <f t="shared" si="63"/>
        <v>0</v>
      </c>
      <c r="P99" s="66">
        <f t="shared" si="63"/>
        <v>0</v>
      </c>
      <c r="Q99" s="66">
        <f t="shared" si="63"/>
        <v>0</v>
      </c>
      <c r="R99" s="57">
        <f t="shared" si="52"/>
        <v>579671.99023145856</v>
      </c>
    </row>
    <row r="100" spans="1:18" ht="21.75" thickBot="1" x14ac:dyDescent="0.3">
      <c r="A100" s="28"/>
      <c r="F100" s="12">
        <v>0</v>
      </c>
      <c r="R100" s="70">
        <f>SUM(C88:Q98)</f>
        <v>579671.99023145833</v>
      </c>
    </row>
    <row r="101" spans="1:18" ht="21.75" thickBot="1" x14ac:dyDescent="0.3">
      <c r="A101" s="28"/>
      <c r="B101" s="14" t="s">
        <v>11</v>
      </c>
      <c r="C101" s="58" t="s">
        <v>26</v>
      </c>
      <c r="D101" s="58" t="s">
        <v>25</v>
      </c>
      <c r="E101" s="58" t="s">
        <v>24</v>
      </c>
      <c r="F101" s="58" t="s">
        <v>23</v>
      </c>
      <c r="G101" s="58" t="s">
        <v>22</v>
      </c>
      <c r="H101" s="58" t="s">
        <v>21</v>
      </c>
      <c r="I101" s="58" t="s">
        <v>20</v>
      </c>
      <c r="J101" s="58" t="s">
        <v>19</v>
      </c>
      <c r="K101" s="58" t="s">
        <v>18</v>
      </c>
      <c r="L101" s="58" t="s">
        <v>17</v>
      </c>
      <c r="M101" s="58" t="s">
        <v>16</v>
      </c>
      <c r="N101" s="58" t="s">
        <v>15</v>
      </c>
      <c r="O101" s="83" t="str">
        <f>O87</f>
        <v>Jan</v>
      </c>
      <c r="P101" s="83" t="s">
        <v>25</v>
      </c>
      <c r="Q101" s="83" t="s">
        <v>24</v>
      </c>
      <c r="R101" s="54" t="s">
        <v>10</v>
      </c>
    </row>
    <row r="102" spans="1:18" ht="15" customHeight="1" x14ac:dyDescent="0.25">
      <c r="A102" s="145" t="s">
        <v>60</v>
      </c>
      <c r="B102" s="13" t="s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41">
        <v>0</v>
      </c>
      <c r="M102" s="41">
        <v>0</v>
      </c>
      <c r="N102" s="41">
        <v>0</v>
      </c>
      <c r="O102" s="62"/>
      <c r="P102" s="62"/>
      <c r="Q102" s="62"/>
      <c r="R102" s="55">
        <f>SUM(C102:Q102)</f>
        <v>0</v>
      </c>
    </row>
    <row r="103" spans="1:18" x14ac:dyDescent="0.25">
      <c r="A103" s="146"/>
      <c r="B103" s="5" t="s">
        <v>1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59824.389321114242</v>
      </c>
      <c r="I103" s="2">
        <v>0</v>
      </c>
      <c r="J103" s="2">
        <v>0</v>
      </c>
      <c r="K103" s="2">
        <v>0</v>
      </c>
      <c r="L103" s="42">
        <v>0</v>
      </c>
      <c r="M103" s="42">
        <v>0</v>
      </c>
      <c r="N103" s="42">
        <v>0</v>
      </c>
      <c r="O103" s="63"/>
      <c r="P103" s="63"/>
      <c r="Q103" s="63"/>
      <c r="R103" s="56">
        <f t="shared" ref="R103:R113" si="64">SUM(C103:Q103)</f>
        <v>59824.389321114242</v>
      </c>
    </row>
    <row r="104" spans="1:18" x14ac:dyDescent="0.25">
      <c r="A104" s="146"/>
      <c r="B104" s="4" t="s">
        <v>2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42">
        <v>0</v>
      </c>
      <c r="M104" s="42">
        <v>0</v>
      </c>
      <c r="N104" s="42">
        <v>0</v>
      </c>
      <c r="O104" s="63"/>
      <c r="P104" s="63"/>
      <c r="Q104" s="63"/>
      <c r="R104" s="56">
        <f t="shared" si="64"/>
        <v>0</v>
      </c>
    </row>
    <row r="105" spans="1:18" x14ac:dyDescent="0.25">
      <c r="A105" s="146"/>
      <c r="B105" s="4" t="s">
        <v>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42">
        <v>0</v>
      </c>
      <c r="M105" s="42">
        <v>0</v>
      </c>
      <c r="N105" s="42">
        <v>0</v>
      </c>
      <c r="O105" s="63"/>
      <c r="P105" s="63"/>
      <c r="Q105" s="63"/>
      <c r="R105" s="56">
        <f t="shared" si="64"/>
        <v>0</v>
      </c>
    </row>
    <row r="106" spans="1:18" x14ac:dyDescent="0.25">
      <c r="A106" s="146"/>
      <c r="B106" s="5" t="s">
        <v>3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42">
        <v>0</v>
      </c>
      <c r="M106" s="42">
        <v>0</v>
      </c>
      <c r="N106" s="42">
        <v>0</v>
      </c>
      <c r="O106" s="63"/>
      <c r="P106" s="63"/>
      <c r="Q106" s="63"/>
      <c r="R106" s="56">
        <f t="shared" si="64"/>
        <v>0</v>
      </c>
    </row>
    <row r="107" spans="1:18" x14ac:dyDescent="0.25">
      <c r="A107" s="146"/>
      <c r="B107" s="4" t="s">
        <v>4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42">
        <v>0</v>
      </c>
      <c r="M107" s="42">
        <v>0</v>
      </c>
      <c r="N107" s="42">
        <v>0</v>
      </c>
      <c r="O107" s="63"/>
      <c r="P107" s="63"/>
      <c r="Q107" s="63"/>
      <c r="R107" s="56">
        <f t="shared" si="64"/>
        <v>0</v>
      </c>
    </row>
    <row r="108" spans="1:18" x14ac:dyDescent="0.25">
      <c r="A108" s="146"/>
      <c r="B108" s="4" t="s">
        <v>5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42">
        <v>0</v>
      </c>
      <c r="M108" s="42">
        <v>0</v>
      </c>
      <c r="N108" s="42">
        <v>0</v>
      </c>
      <c r="O108" s="63"/>
      <c r="P108" s="63"/>
      <c r="Q108" s="63"/>
      <c r="R108" s="56">
        <f t="shared" si="64"/>
        <v>0</v>
      </c>
    </row>
    <row r="109" spans="1:18" x14ac:dyDescent="0.25">
      <c r="A109" s="146"/>
      <c r="B109" s="4" t="s">
        <v>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42">
        <v>0</v>
      </c>
      <c r="M109" s="42">
        <v>0</v>
      </c>
      <c r="N109" s="42">
        <v>0</v>
      </c>
      <c r="O109" s="63"/>
      <c r="P109" s="63"/>
      <c r="Q109" s="63"/>
      <c r="R109" s="56">
        <f t="shared" si="64"/>
        <v>0</v>
      </c>
    </row>
    <row r="110" spans="1:18" x14ac:dyDescent="0.25">
      <c r="A110" s="146"/>
      <c r="B110" s="4" t="s">
        <v>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42">
        <v>0</v>
      </c>
      <c r="M110" s="42">
        <v>0</v>
      </c>
      <c r="N110" s="42">
        <v>0</v>
      </c>
      <c r="O110" s="63"/>
      <c r="P110" s="63"/>
      <c r="Q110" s="63"/>
      <c r="R110" s="56">
        <f t="shared" si="64"/>
        <v>0</v>
      </c>
    </row>
    <row r="111" spans="1:18" x14ac:dyDescent="0.25">
      <c r="A111" s="146"/>
      <c r="B111" s="4" t="s">
        <v>8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42">
        <v>0</v>
      </c>
      <c r="M111" s="42">
        <v>0</v>
      </c>
      <c r="N111" s="42">
        <v>0</v>
      </c>
      <c r="O111" s="63"/>
      <c r="P111" s="63"/>
      <c r="Q111" s="63"/>
      <c r="R111" s="56">
        <f t="shared" si="64"/>
        <v>0</v>
      </c>
    </row>
    <row r="112" spans="1:18" ht="15.75" thickBot="1" x14ac:dyDescent="0.3">
      <c r="A112" s="147"/>
      <c r="B112" s="11" t="s">
        <v>12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43">
        <v>0</v>
      </c>
      <c r="M112" s="43">
        <v>0</v>
      </c>
      <c r="N112" s="43">
        <v>0</v>
      </c>
      <c r="O112" s="64"/>
      <c r="P112" s="64"/>
      <c r="Q112" s="64"/>
      <c r="R112" s="56">
        <f t="shared" si="64"/>
        <v>0</v>
      </c>
    </row>
    <row r="113" spans="1:18" ht="21.75" thickBot="1" x14ac:dyDescent="0.3">
      <c r="A113" s="28"/>
      <c r="B113" s="9" t="s">
        <v>13</v>
      </c>
      <c r="C113" s="15">
        <f>SUM(C102:C112)</f>
        <v>0</v>
      </c>
      <c r="D113" s="15">
        <f t="shared" ref="D113" si="65">SUM(D102:D112)</f>
        <v>0</v>
      </c>
      <c r="E113" s="15">
        <f t="shared" ref="E113" si="66">SUM(E102:E112)</f>
        <v>0</v>
      </c>
      <c r="F113" s="15">
        <f t="shared" ref="F113" si="67">SUM(F102:F112)</f>
        <v>0</v>
      </c>
      <c r="G113" s="15">
        <f t="shared" ref="G113" si="68">SUM(G102:G112)</f>
        <v>0</v>
      </c>
      <c r="H113" s="15">
        <f t="shared" ref="H113" si="69">SUM(H102:H112)</f>
        <v>59824.389321114242</v>
      </c>
      <c r="I113" s="15">
        <f t="shared" ref="I113" si="70">SUM(I102:I112)</f>
        <v>0</v>
      </c>
      <c r="J113" s="15">
        <f t="shared" ref="J113" si="71">SUM(J102:J112)</f>
        <v>0</v>
      </c>
      <c r="K113" s="15">
        <f t="shared" ref="K113" si="72">SUM(K102:K112)</f>
        <v>0</v>
      </c>
      <c r="L113" s="15">
        <f t="shared" ref="L113" si="73">SUM(L102:L112)</f>
        <v>0</v>
      </c>
      <c r="M113" s="15">
        <f t="shared" ref="M113" si="74">SUM(M102:M112)</f>
        <v>0</v>
      </c>
      <c r="N113" s="15">
        <f t="shared" ref="N113:Q113" si="75">SUM(N102:N112)</f>
        <v>0</v>
      </c>
      <c r="O113" s="66">
        <f t="shared" si="75"/>
        <v>0</v>
      </c>
      <c r="P113" s="66">
        <f t="shared" si="75"/>
        <v>0</v>
      </c>
      <c r="Q113" s="66">
        <f t="shared" si="75"/>
        <v>0</v>
      </c>
      <c r="R113" s="57">
        <f t="shared" si="64"/>
        <v>59824.389321114242</v>
      </c>
    </row>
    <row r="114" spans="1:18" ht="21.75" thickBot="1" x14ac:dyDescent="0.3">
      <c r="A114" s="28"/>
      <c r="F114" s="12">
        <v>0</v>
      </c>
      <c r="R114" s="70">
        <f>SUM(C102:Q112)</f>
        <v>59824.389321114242</v>
      </c>
    </row>
    <row r="115" spans="1:18" ht="21.75" thickBot="1" x14ac:dyDescent="0.3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83" t="s">
        <v>25</v>
      </c>
      <c r="Q115" s="83" t="s">
        <v>24</v>
      </c>
      <c r="R115" s="54" t="s">
        <v>10</v>
      </c>
    </row>
    <row r="116" spans="1:18" x14ac:dyDescent="0.25">
      <c r="A116" s="142" t="s">
        <v>80</v>
      </c>
      <c r="B116" s="23" t="s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10947.688200895</v>
      </c>
      <c r="I116" s="12">
        <v>5244.2306682913331</v>
      </c>
      <c r="J116" s="12">
        <v>9413.6793942524164</v>
      </c>
      <c r="K116" s="12">
        <v>4824.9775594974999</v>
      </c>
      <c r="L116" s="41">
        <v>4379.0752803579999</v>
      </c>
      <c r="M116" s="41">
        <v>2635.4399193185</v>
      </c>
      <c r="N116" s="41">
        <v>3750.19561716725</v>
      </c>
      <c r="O116" s="62"/>
      <c r="P116" s="62"/>
      <c r="Q116" s="62"/>
      <c r="R116" s="55">
        <f>SUM(C116:Q116)</f>
        <v>41195.286639780003</v>
      </c>
    </row>
    <row r="117" spans="1:18" x14ac:dyDescent="0.25">
      <c r="A117" s="143"/>
      <c r="B117" s="5" t="s">
        <v>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24173.178063834697</v>
      </c>
      <c r="I117" s="2">
        <v>14215.447746594171</v>
      </c>
      <c r="J117" s="2">
        <v>20289.312005297717</v>
      </c>
      <c r="K117" s="2">
        <v>13343.407658118816</v>
      </c>
      <c r="L117" s="42">
        <v>19126.020163588368</v>
      </c>
      <c r="M117" s="42">
        <v>13682.86618716146</v>
      </c>
      <c r="N117" s="42">
        <v>38923.675321587696</v>
      </c>
      <c r="O117" s="63"/>
      <c r="P117" s="63"/>
      <c r="Q117" s="63"/>
      <c r="R117" s="56">
        <f t="shared" ref="R117:R127" si="76">SUM(C117:Q117)</f>
        <v>143753.90714618293</v>
      </c>
    </row>
    <row r="118" spans="1:18" x14ac:dyDescent="0.25">
      <c r="A118" s="143"/>
      <c r="B118" s="4" t="s">
        <v>2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42">
        <v>0</v>
      </c>
      <c r="M118" s="42">
        <v>0</v>
      </c>
      <c r="N118" s="42">
        <v>0</v>
      </c>
      <c r="O118" s="63"/>
      <c r="P118" s="63"/>
      <c r="Q118" s="63"/>
      <c r="R118" s="56">
        <f t="shared" si="76"/>
        <v>0</v>
      </c>
    </row>
    <row r="119" spans="1:18" x14ac:dyDescent="0.25">
      <c r="A119" s="143"/>
      <c r="B119" s="4" t="s">
        <v>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49923.901682403106</v>
      </c>
      <c r="I119" s="2">
        <v>25573.079436288517</v>
      </c>
      <c r="J119" s="2">
        <v>43181.553834455961</v>
      </c>
      <c r="K119" s="2">
        <v>41654.625223114461</v>
      </c>
      <c r="L119" s="42">
        <v>33613.833607642715</v>
      </c>
      <c r="M119" s="42">
        <v>8726.2835910400099</v>
      </c>
      <c r="N119" s="42">
        <v>37084.743820526135</v>
      </c>
      <c r="O119" s="63"/>
      <c r="P119" s="63"/>
      <c r="Q119" s="63"/>
      <c r="R119" s="56">
        <f t="shared" si="76"/>
        <v>239758.02119547088</v>
      </c>
    </row>
    <row r="120" spans="1:18" x14ac:dyDescent="0.25">
      <c r="A120" s="143"/>
      <c r="B120" s="5" t="s">
        <v>3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1356.0602892307691</v>
      </c>
      <c r="J120" s="2">
        <v>678.03014461538453</v>
      </c>
      <c r="K120" s="2">
        <v>0</v>
      </c>
      <c r="L120" s="42">
        <v>0</v>
      </c>
      <c r="M120" s="42">
        <v>0</v>
      </c>
      <c r="N120" s="42">
        <v>0</v>
      </c>
      <c r="O120" s="63"/>
      <c r="P120" s="63"/>
      <c r="Q120" s="63"/>
      <c r="R120" s="56">
        <f t="shared" si="76"/>
        <v>2034.0904338461537</v>
      </c>
    </row>
    <row r="121" spans="1:18" x14ac:dyDescent="0.25">
      <c r="A121" s="143"/>
      <c r="B121" s="4" t="s">
        <v>4</v>
      </c>
      <c r="C121" s="2">
        <v>0</v>
      </c>
      <c r="D121" s="2">
        <v>7383.288654450148</v>
      </c>
      <c r="E121" s="2">
        <v>4935.4063757264075</v>
      </c>
      <c r="F121" s="2">
        <v>8869.8568399099095</v>
      </c>
      <c r="G121" s="2">
        <v>3022.6886437681815</v>
      </c>
      <c r="H121" s="2">
        <v>6088.0448114201909</v>
      </c>
      <c r="I121" s="2">
        <v>6304.3246018817645</v>
      </c>
      <c r="J121" s="2">
        <v>4177.2010897137379</v>
      </c>
      <c r="K121" s="2">
        <v>4988.9409504820378</v>
      </c>
      <c r="L121" s="42">
        <v>6354.0452744246513</v>
      </c>
      <c r="M121" s="42">
        <v>4938.4832116254966</v>
      </c>
      <c r="N121" s="42">
        <v>10607.73970601443</v>
      </c>
      <c r="O121" s="63"/>
      <c r="P121" s="63"/>
      <c r="Q121" s="63"/>
      <c r="R121" s="56">
        <f t="shared" si="76"/>
        <v>67670.020159416948</v>
      </c>
    </row>
    <row r="122" spans="1:18" x14ac:dyDescent="0.25">
      <c r="A122" s="143"/>
      <c r="B122" s="4" t="s">
        <v>5</v>
      </c>
      <c r="C122" s="2">
        <v>0</v>
      </c>
      <c r="D122" s="2">
        <v>4741.4500000001954</v>
      </c>
      <c r="E122" s="2">
        <v>3357.3000000001384</v>
      </c>
      <c r="F122" s="2">
        <v>5919.4500000002445</v>
      </c>
      <c r="G122" s="2">
        <v>2503.2500000001032</v>
      </c>
      <c r="H122" s="2">
        <v>5507.1500000001915</v>
      </c>
      <c r="I122" s="2">
        <v>5448.2500000002074</v>
      </c>
      <c r="J122" s="2">
        <v>4859.2500000001673</v>
      </c>
      <c r="K122" s="2">
        <v>4446.9500000001644</v>
      </c>
      <c r="L122" s="42">
        <v>5683.8500000002214</v>
      </c>
      <c r="M122" s="42">
        <v>3003.9000000001138</v>
      </c>
      <c r="N122" s="42">
        <v>9365.1000000003569</v>
      </c>
      <c r="O122" s="63"/>
      <c r="P122" s="63"/>
      <c r="Q122" s="63"/>
      <c r="R122" s="56">
        <f t="shared" si="76"/>
        <v>54835.900000002104</v>
      </c>
    </row>
    <row r="123" spans="1:18" x14ac:dyDescent="0.25">
      <c r="A123" s="143"/>
      <c r="B123" s="4" t="s">
        <v>6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42">
        <v>0</v>
      </c>
      <c r="M123" s="42">
        <v>0</v>
      </c>
      <c r="N123" s="42">
        <v>0</v>
      </c>
      <c r="O123" s="63"/>
      <c r="P123" s="63"/>
      <c r="Q123" s="63"/>
      <c r="R123" s="56">
        <f t="shared" si="76"/>
        <v>0</v>
      </c>
    </row>
    <row r="124" spans="1:18" x14ac:dyDescent="0.25">
      <c r="A124" s="143"/>
      <c r="B124" s="4" t="s">
        <v>7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42">
        <v>0</v>
      </c>
      <c r="M124" s="42">
        <v>0</v>
      </c>
      <c r="N124" s="42">
        <v>0</v>
      </c>
      <c r="O124" s="63"/>
      <c r="P124" s="63"/>
      <c r="Q124" s="63"/>
      <c r="R124" s="56">
        <f t="shared" si="76"/>
        <v>0</v>
      </c>
    </row>
    <row r="125" spans="1:18" x14ac:dyDescent="0.25">
      <c r="A125" s="143"/>
      <c r="B125" s="4" t="s">
        <v>8</v>
      </c>
      <c r="C125" s="2">
        <v>0</v>
      </c>
      <c r="D125" s="2">
        <v>8801.9046164868905</v>
      </c>
      <c r="E125" s="2">
        <v>9373.1162383776409</v>
      </c>
      <c r="F125" s="2">
        <v>8001.2266757548205</v>
      </c>
      <c r="G125" s="2">
        <v>2535.6861851410586</v>
      </c>
      <c r="H125" s="2">
        <v>5831.4182052398974</v>
      </c>
      <c r="I125" s="2">
        <v>4869.1119073019854</v>
      </c>
      <c r="J125" s="2">
        <v>4070.9161331656351</v>
      </c>
      <c r="K125" s="2">
        <v>3015.5968413348223</v>
      </c>
      <c r="L125" s="42">
        <v>3038.7755986395723</v>
      </c>
      <c r="M125" s="42">
        <v>1737.4866016976634</v>
      </c>
      <c r="N125" s="42">
        <v>4336.5623024184742</v>
      </c>
      <c r="O125" s="63"/>
      <c r="P125" s="63"/>
      <c r="Q125" s="63"/>
      <c r="R125" s="56">
        <f t="shared" si="76"/>
        <v>55611.801305558467</v>
      </c>
    </row>
    <row r="126" spans="1:18" ht="15.75" thickBot="1" x14ac:dyDescent="0.3">
      <c r="A126" s="144"/>
      <c r="B126" s="22" t="s">
        <v>12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43">
        <v>0</v>
      </c>
      <c r="M126" s="43">
        <v>0</v>
      </c>
      <c r="N126" s="43">
        <v>0</v>
      </c>
      <c r="O126" s="64"/>
      <c r="P126" s="64"/>
      <c r="Q126" s="64"/>
      <c r="R126" s="56">
        <f t="shared" si="76"/>
        <v>0</v>
      </c>
    </row>
    <row r="127" spans="1:18" ht="21.75" thickBot="1" x14ac:dyDescent="0.3">
      <c r="A127" s="28"/>
      <c r="B127" s="16" t="s">
        <v>13</v>
      </c>
      <c r="C127" s="15">
        <f>SUM(C116:C126)</f>
        <v>0</v>
      </c>
      <c r="D127" s="15">
        <f t="shared" ref="D127:Q127" si="77">SUM(D116:D126)</f>
        <v>20926.643270937231</v>
      </c>
      <c r="E127" s="15">
        <f t="shared" si="77"/>
        <v>17665.822614104189</v>
      </c>
      <c r="F127" s="15">
        <f t="shared" si="77"/>
        <v>22790.533515664974</v>
      </c>
      <c r="G127" s="15">
        <f t="shared" si="77"/>
        <v>8061.6248289093428</v>
      </c>
      <c r="H127" s="15">
        <f t="shared" si="77"/>
        <v>102471.38096379308</v>
      </c>
      <c r="I127" s="15">
        <f t="shared" si="77"/>
        <v>63010.504649588758</v>
      </c>
      <c r="J127" s="15">
        <f t="shared" si="77"/>
        <v>86669.942601501025</v>
      </c>
      <c r="K127" s="15">
        <f t="shared" si="77"/>
        <v>72274.49823254779</v>
      </c>
      <c r="L127" s="15">
        <f t="shared" si="77"/>
        <v>72195.599924653536</v>
      </c>
      <c r="M127" s="15">
        <f t="shared" si="77"/>
        <v>34724.459510843248</v>
      </c>
      <c r="N127" s="15">
        <f t="shared" si="77"/>
        <v>104068.01676771433</v>
      </c>
      <c r="O127" s="66">
        <f t="shared" si="77"/>
        <v>0</v>
      </c>
      <c r="P127" s="66">
        <f t="shared" si="77"/>
        <v>0</v>
      </c>
      <c r="Q127" s="66">
        <f t="shared" si="77"/>
        <v>0</v>
      </c>
      <c r="R127" s="57">
        <f t="shared" si="76"/>
        <v>604859.02688025753</v>
      </c>
    </row>
    <row r="128" spans="1:18" ht="21.75" thickBot="1" x14ac:dyDescent="0.3">
      <c r="A128" s="28"/>
      <c r="F128" s="12">
        <v>0</v>
      </c>
      <c r="R128" s="70">
        <f>SUM(C116:Q126)</f>
        <v>604859.02688025753</v>
      </c>
    </row>
    <row r="129" spans="1:18" ht="21.75" thickBot="1" x14ac:dyDescent="0.3">
      <c r="A129" s="28"/>
      <c r="B129" s="14" t="s">
        <v>11</v>
      </c>
      <c r="C129" s="58" t="s">
        <v>26</v>
      </c>
      <c r="D129" s="58" t="s">
        <v>25</v>
      </c>
      <c r="E129" s="58" t="s">
        <v>24</v>
      </c>
      <c r="F129" s="58" t="s">
        <v>23</v>
      </c>
      <c r="G129" s="58" t="s">
        <v>22</v>
      </c>
      <c r="H129" s="58" t="s">
        <v>21</v>
      </c>
      <c r="I129" s="58" t="s">
        <v>20</v>
      </c>
      <c r="J129" s="58" t="s">
        <v>19</v>
      </c>
      <c r="K129" s="58" t="s">
        <v>18</v>
      </c>
      <c r="L129" s="58" t="s">
        <v>17</v>
      </c>
      <c r="M129" s="58" t="s">
        <v>16</v>
      </c>
      <c r="N129" s="58" t="s">
        <v>15</v>
      </c>
      <c r="O129" s="83" t="str">
        <f>O101</f>
        <v>Jan</v>
      </c>
      <c r="P129" s="83" t="s">
        <v>25</v>
      </c>
      <c r="Q129" s="83" t="s">
        <v>24</v>
      </c>
      <c r="R129" s="54" t="s">
        <v>10</v>
      </c>
    </row>
    <row r="130" spans="1:18" x14ac:dyDescent="0.25">
      <c r="A130" s="151" t="s">
        <v>63</v>
      </c>
      <c r="B130" s="13" t="s">
        <v>0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41">
        <v>0</v>
      </c>
      <c r="M130" s="41">
        <v>0</v>
      </c>
      <c r="N130" s="41">
        <v>0</v>
      </c>
      <c r="O130" s="62"/>
      <c r="P130" s="62"/>
      <c r="Q130" s="62"/>
      <c r="R130" s="55">
        <f>SUM(C130:Q130)</f>
        <v>0</v>
      </c>
    </row>
    <row r="131" spans="1:18" x14ac:dyDescent="0.25">
      <c r="A131" s="152"/>
      <c r="B131" s="5" t="s">
        <v>1</v>
      </c>
      <c r="C131" s="2"/>
      <c r="D131" s="2"/>
      <c r="E131" s="2"/>
      <c r="F131" s="2"/>
      <c r="G131" s="2">
        <v>-2331.2523151509763</v>
      </c>
      <c r="H131" s="2">
        <v>33368.195920453894</v>
      </c>
      <c r="I131" s="2">
        <v>12929.183131575057</v>
      </c>
      <c r="J131" s="2">
        <v>-23835.980354516116</v>
      </c>
      <c r="K131" s="2"/>
      <c r="L131" s="42"/>
      <c r="M131" s="42"/>
      <c r="N131" s="42"/>
      <c r="O131" s="63"/>
      <c r="P131" s="63"/>
      <c r="Q131" s="63"/>
      <c r="R131" s="56">
        <f t="shared" ref="R131:R141" si="78">SUM(C131:Q131)</f>
        <v>20130.146382361858</v>
      </c>
    </row>
    <row r="132" spans="1:18" x14ac:dyDescent="0.25">
      <c r="A132" s="152"/>
      <c r="B132" s="4" t="s">
        <v>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42">
        <v>0</v>
      </c>
      <c r="M132" s="42">
        <v>0</v>
      </c>
      <c r="N132" s="42">
        <v>0</v>
      </c>
      <c r="O132" s="63"/>
      <c r="P132" s="63"/>
      <c r="Q132" s="63"/>
      <c r="R132" s="56">
        <f t="shared" si="78"/>
        <v>0</v>
      </c>
    </row>
    <row r="133" spans="1:18" x14ac:dyDescent="0.25">
      <c r="A133" s="152"/>
      <c r="B133" s="4" t="s">
        <v>9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42">
        <v>0</v>
      </c>
      <c r="M133" s="42">
        <v>0</v>
      </c>
      <c r="N133" s="42">
        <v>-1831.742724663744</v>
      </c>
      <c r="O133" s="63"/>
      <c r="P133" s="63"/>
      <c r="Q133" s="63"/>
      <c r="R133" s="56">
        <f t="shared" si="78"/>
        <v>-1831.742724663744</v>
      </c>
    </row>
    <row r="134" spans="1:18" x14ac:dyDescent="0.25">
      <c r="A134" s="152"/>
      <c r="B134" s="5" t="s">
        <v>3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42">
        <v>0</v>
      </c>
      <c r="M134" s="42">
        <v>0</v>
      </c>
      <c r="N134" s="42">
        <v>0</v>
      </c>
      <c r="O134" s="63"/>
      <c r="P134" s="63"/>
      <c r="Q134" s="63"/>
      <c r="R134" s="56">
        <f t="shared" si="78"/>
        <v>0</v>
      </c>
    </row>
    <row r="135" spans="1:18" x14ac:dyDescent="0.25">
      <c r="A135" s="152"/>
      <c r="B135" s="4" t="s">
        <v>4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42">
        <v>0</v>
      </c>
      <c r="M135" s="42">
        <v>0</v>
      </c>
      <c r="N135" s="42">
        <v>0</v>
      </c>
      <c r="O135" s="63"/>
      <c r="P135" s="63"/>
      <c r="Q135" s="63"/>
      <c r="R135" s="56">
        <f t="shared" si="78"/>
        <v>0</v>
      </c>
    </row>
    <row r="136" spans="1:18" x14ac:dyDescent="0.25">
      <c r="A136" s="152"/>
      <c r="B136" s="4" t="s">
        <v>5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42">
        <v>0</v>
      </c>
      <c r="M136" s="42">
        <v>0</v>
      </c>
      <c r="N136" s="42">
        <v>0</v>
      </c>
      <c r="O136" s="63"/>
      <c r="P136" s="63"/>
      <c r="Q136" s="63"/>
      <c r="R136" s="56">
        <f t="shared" si="78"/>
        <v>0</v>
      </c>
    </row>
    <row r="137" spans="1:18" x14ac:dyDescent="0.25">
      <c r="A137" s="152"/>
      <c r="B137" s="4" t="s">
        <v>6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42">
        <v>0</v>
      </c>
      <c r="M137" s="42">
        <v>0</v>
      </c>
      <c r="N137" s="42">
        <v>0</v>
      </c>
      <c r="O137" s="63"/>
      <c r="P137" s="63"/>
      <c r="Q137" s="63"/>
      <c r="R137" s="56">
        <f t="shared" si="78"/>
        <v>0</v>
      </c>
    </row>
    <row r="138" spans="1:18" x14ac:dyDescent="0.25">
      <c r="A138" s="152"/>
      <c r="B138" s="4" t="s">
        <v>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42">
        <v>0</v>
      </c>
      <c r="M138" s="42">
        <v>0</v>
      </c>
      <c r="N138" s="42">
        <v>0</v>
      </c>
      <c r="O138" s="63"/>
      <c r="P138" s="63"/>
      <c r="Q138" s="63"/>
      <c r="R138" s="56">
        <f t="shared" si="78"/>
        <v>0</v>
      </c>
    </row>
    <row r="139" spans="1:18" x14ac:dyDescent="0.25">
      <c r="A139" s="152"/>
      <c r="B139" s="4" t="s">
        <v>8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42">
        <v>0</v>
      </c>
      <c r="M139" s="42">
        <v>0</v>
      </c>
      <c r="N139" s="42">
        <v>0</v>
      </c>
      <c r="O139" s="63"/>
      <c r="P139" s="63"/>
      <c r="Q139" s="63"/>
      <c r="R139" s="56">
        <f t="shared" si="78"/>
        <v>0</v>
      </c>
    </row>
    <row r="140" spans="1:18" ht="15.75" thickBot="1" x14ac:dyDescent="0.3">
      <c r="A140" s="153"/>
      <c r="B140" s="11" t="s">
        <v>12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43">
        <v>0</v>
      </c>
      <c r="M140" s="43">
        <v>0</v>
      </c>
      <c r="N140" s="43">
        <v>0</v>
      </c>
      <c r="O140" s="64"/>
      <c r="P140" s="64"/>
      <c r="Q140" s="64"/>
      <c r="R140" s="56">
        <f t="shared" si="78"/>
        <v>0</v>
      </c>
    </row>
    <row r="141" spans="1:18" ht="21.75" thickBot="1" x14ac:dyDescent="0.3">
      <c r="A141" s="28"/>
      <c r="B141" s="9" t="s">
        <v>13</v>
      </c>
      <c r="C141" s="15">
        <f>SUM(C130:C140)</f>
        <v>0</v>
      </c>
      <c r="D141" s="15">
        <f t="shared" ref="D141" si="79">SUM(D130:D140)</f>
        <v>0</v>
      </c>
      <c r="E141" s="15">
        <f t="shared" ref="E141" si="80">SUM(E130:E140)</f>
        <v>0</v>
      </c>
      <c r="F141" s="15">
        <f t="shared" ref="F141" si="81">SUM(F130:F140)</f>
        <v>0</v>
      </c>
      <c r="G141" s="15">
        <f t="shared" ref="G141" si="82">SUM(G130:G140)</f>
        <v>-2331.2523151509763</v>
      </c>
      <c r="H141" s="15">
        <f t="shared" ref="H141" si="83">SUM(H130:H140)</f>
        <v>33368.195920453894</v>
      </c>
      <c r="I141" s="15">
        <f t="shared" ref="I141" si="84">SUM(I130:I140)</f>
        <v>12929.183131575057</v>
      </c>
      <c r="J141" s="15">
        <f t="shared" ref="J141" si="85">SUM(J130:J140)</f>
        <v>-23835.980354516116</v>
      </c>
      <c r="K141" s="15">
        <f t="shared" ref="K141" si="86">SUM(K130:K140)</f>
        <v>0</v>
      </c>
      <c r="L141" s="15">
        <f t="shared" ref="L141" si="87">SUM(L130:L140)</f>
        <v>0</v>
      </c>
      <c r="M141" s="15">
        <f t="shared" ref="M141" si="88">SUM(M130:M140)</f>
        <v>0</v>
      </c>
      <c r="N141" s="15">
        <f t="shared" ref="N141:Q141" si="89">SUM(N130:N140)</f>
        <v>-1831.742724663744</v>
      </c>
      <c r="O141" s="66">
        <f t="shared" si="89"/>
        <v>0</v>
      </c>
      <c r="P141" s="66">
        <f t="shared" si="89"/>
        <v>0</v>
      </c>
      <c r="Q141" s="66">
        <f t="shared" si="89"/>
        <v>0</v>
      </c>
      <c r="R141" s="57">
        <f t="shared" si="78"/>
        <v>18298.403657698113</v>
      </c>
    </row>
    <row r="142" spans="1:18" ht="21.75" thickBot="1" x14ac:dyDescent="0.3">
      <c r="A142" s="28"/>
      <c r="R142" s="70">
        <f>SUM(C130:Q140)</f>
        <v>18298.403657698113</v>
      </c>
    </row>
    <row r="143" spans="1:18" ht="21.75" thickBot="1" x14ac:dyDescent="0.3">
      <c r="A143" s="28"/>
      <c r="B143" s="21" t="s">
        <v>11</v>
      </c>
      <c r="C143" s="58" t="s">
        <v>26</v>
      </c>
      <c r="D143" s="58" t="s">
        <v>25</v>
      </c>
      <c r="E143" s="58" t="s">
        <v>24</v>
      </c>
      <c r="F143" s="58" t="s">
        <v>23</v>
      </c>
      <c r="G143" s="58" t="s">
        <v>22</v>
      </c>
      <c r="H143" s="58" t="s">
        <v>21</v>
      </c>
      <c r="I143" s="58" t="s">
        <v>20</v>
      </c>
      <c r="J143" s="58" t="s">
        <v>19</v>
      </c>
      <c r="K143" s="58" t="s">
        <v>18</v>
      </c>
      <c r="L143" s="58" t="s">
        <v>17</v>
      </c>
      <c r="M143" s="58" t="s">
        <v>16</v>
      </c>
      <c r="N143" s="58" t="s">
        <v>15</v>
      </c>
      <c r="O143" s="83" t="str">
        <f>O129</f>
        <v>Jan</v>
      </c>
      <c r="P143" s="83" t="s">
        <v>25</v>
      </c>
      <c r="Q143" s="83" t="s">
        <v>24</v>
      </c>
      <c r="R143" s="54" t="s">
        <v>10</v>
      </c>
    </row>
    <row r="144" spans="1:18" x14ac:dyDescent="0.25">
      <c r="A144" s="142" t="s">
        <v>62</v>
      </c>
      <c r="B144" s="20" t="s">
        <v>0</v>
      </c>
      <c r="C144" s="12">
        <f>SUM(C4,C18,C60,C74,C116)</f>
        <v>0</v>
      </c>
      <c r="D144" s="12">
        <f t="shared" ref="D144:Q144" si="90">SUM(D4,D18,D60,D74,D116)</f>
        <v>0</v>
      </c>
      <c r="E144" s="12">
        <f t="shared" si="90"/>
        <v>0</v>
      </c>
      <c r="F144" s="12">
        <f t="shared" si="90"/>
        <v>0</v>
      </c>
      <c r="G144" s="12">
        <f t="shared" si="90"/>
        <v>0</v>
      </c>
      <c r="H144" s="12">
        <f t="shared" si="90"/>
        <v>10947.688200895</v>
      </c>
      <c r="I144" s="12">
        <f t="shared" si="90"/>
        <v>5244.2306682913331</v>
      </c>
      <c r="J144" s="12">
        <f t="shared" si="90"/>
        <v>9413.6793942524164</v>
      </c>
      <c r="K144" s="12">
        <f t="shared" si="90"/>
        <v>4824.9775594974999</v>
      </c>
      <c r="L144" s="41">
        <f t="shared" si="90"/>
        <v>4379.0752803579999</v>
      </c>
      <c r="M144" s="41">
        <f t="shared" si="90"/>
        <v>2635.4399193185</v>
      </c>
      <c r="N144" s="41">
        <f t="shared" si="90"/>
        <v>3750.19561716725</v>
      </c>
      <c r="O144" s="62">
        <f t="shared" si="90"/>
        <v>0</v>
      </c>
      <c r="P144" s="62">
        <f t="shared" si="90"/>
        <v>0</v>
      </c>
      <c r="Q144" s="62">
        <f t="shared" si="90"/>
        <v>0</v>
      </c>
      <c r="R144" s="55">
        <f>SUM(C144:Q144)</f>
        <v>41195.286639780003</v>
      </c>
    </row>
    <row r="145" spans="1:20" x14ac:dyDescent="0.25">
      <c r="A145" s="143"/>
      <c r="B145" s="19" t="s">
        <v>1</v>
      </c>
      <c r="C145" s="2">
        <f t="shared" ref="C145:Q145" si="91">SUM(C5,C19,C61,C75,C117)</f>
        <v>53231.027555655281</v>
      </c>
      <c r="D145" s="2">
        <f t="shared" si="91"/>
        <v>1455208.2811148325</v>
      </c>
      <c r="E145" s="2">
        <f t="shared" si="91"/>
        <v>1706154.0451420341</v>
      </c>
      <c r="F145" s="2">
        <f t="shared" si="91"/>
        <v>1622838.7073477402</v>
      </c>
      <c r="G145" s="2">
        <f t="shared" si="91"/>
        <v>2436930.930549595</v>
      </c>
      <c r="H145" s="2">
        <f t="shared" si="91"/>
        <v>2618512.7809555419</v>
      </c>
      <c r="I145" s="2">
        <f t="shared" si="91"/>
        <v>3101766.8158711297</v>
      </c>
      <c r="J145" s="2">
        <f t="shared" si="91"/>
        <v>2923665.6466290415</v>
      </c>
      <c r="K145" s="2">
        <f t="shared" si="91"/>
        <v>2562284.0634073373</v>
      </c>
      <c r="L145" s="42">
        <f t="shared" si="91"/>
        <v>2615253.4791611801</v>
      </c>
      <c r="M145" s="42">
        <f t="shared" si="91"/>
        <v>1963830.6834749577</v>
      </c>
      <c r="N145" s="42">
        <f t="shared" si="91"/>
        <v>5750964.4931978658</v>
      </c>
      <c r="O145" s="63">
        <f t="shared" si="91"/>
        <v>0</v>
      </c>
      <c r="P145" s="63">
        <f t="shared" si="91"/>
        <v>0</v>
      </c>
      <c r="Q145" s="63">
        <f t="shared" si="91"/>
        <v>0</v>
      </c>
      <c r="R145" s="56">
        <f t="shared" ref="R145:R155" si="92">SUM(C145:Q145)</f>
        <v>28810640.95440691</v>
      </c>
    </row>
    <row r="146" spans="1:20" x14ac:dyDescent="0.25">
      <c r="A146" s="143"/>
      <c r="B146" s="18" t="s">
        <v>2</v>
      </c>
      <c r="C146" s="2">
        <f t="shared" ref="C146:Q146" si="93">SUM(C6,C20,C62,C76,C118)</f>
        <v>0</v>
      </c>
      <c r="D146" s="2">
        <f t="shared" si="93"/>
        <v>0</v>
      </c>
      <c r="E146" s="2">
        <f t="shared" si="93"/>
        <v>0</v>
      </c>
      <c r="F146" s="2">
        <f t="shared" si="93"/>
        <v>0</v>
      </c>
      <c r="G146" s="2">
        <f t="shared" si="93"/>
        <v>0</v>
      </c>
      <c r="H146" s="2">
        <f t="shared" si="93"/>
        <v>0</v>
      </c>
      <c r="I146" s="2">
        <f t="shared" si="93"/>
        <v>0</v>
      </c>
      <c r="J146" s="2">
        <f t="shared" si="93"/>
        <v>0</v>
      </c>
      <c r="K146" s="2">
        <f t="shared" si="93"/>
        <v>0</v>
      </c>
      <c r="L146" s="42">
        <f t="shared" si="93"/>
        <v>0</v>
      </c>
      <c r="M146" s="42">
        <f t="shared" si="93"/>
        <v>0</v>
      </c>
      <c r="N146" s="42">
        <f t="shared" si="93"/>
        <v>0</v>
      </c>
      <c r="O146" s="63">
        <f t="shared" si="93"/>
        <v>0</v>
      </c>
      <c r="P146" s="63">
        <f t="shared" si="93"/>
        <v>0</v>
      </c>
      <c r="Q146" s="63">
        <f t="shared" si="93"/>
        <v>0</v>
      </c>
      <c r="R146" s="56">
        <f t="shared" si="92"/>
        <v>0</v>
      </c>
    </row>
    <row r="147" spans="1:20" x14ac:dyDescent="0.25">
      <c r="A147" s="143"/>
      <c r="B147" s="18" t="s">
        <v>9</v>
      </c>
      <c r="C147" s="2">
        <f t="shared" ref="C147:Q147" si="94">SUM(C7,C21,C63,C77,C119)</f>
        <v>38853.351228153449</v>
      </c>
      <c r="D147" s="2">
        <f t="shared" si="94"/>
        <v>670196.70448922948</v>
      </c>
      <c r="E147" s="2">
        <f t="shared" si="94"/>
        <v>1541745.6809340946</v>
      </c>
      <c r="F147" s="2">
        <f t="shared" si="94"/>
        <v>838272.76688372495</v>
      </c>
      <c r="G147" s="2">
        <f t="shared" si="94"/>
        <v>1696852.2418873061</v>
      </c>
      <c r="H147" s="2">
        <f t="shared" si="94"/>
        <v>1514320.9364992117</v>
      </c>
      <c r="I147" s="2">
        <f t="shared" si="94"/>
        <v>1668346.9716320669</v>
      </c>
      <c r="J147" s="2">
        <f t="shared" si="94"/>
        <v>2090108.4268605853</v>
      </c>
      <c r="K147" s="2">
        <f t="shared" si="94"/>
        <v>1397459.4334401332</v>
      </c>
      <c r="L147" s="42">
        <f t="shared" si="94"/>
        <v>1351683.922269823</v>
      </c>
      <c r="M147" s="42">
        <f t="shared" si="94"/>
        <v>1019022.3470522419</v>
      </c>
      <c r="N147" s="42">
        <f t="shared" si="94"/>
        <v>3414580.6314851101</v>
      </c>
      <c r="O147" s="63">
        <f t="shared" si="94"/>
        <v>0</v>
      </c>
      <c r="P147" s="63">
        <f t="shared" si="94"/>
        <v>0</v>
      </c>
      <c r="Q147" s="63">
        <f t="shared" si="94"/>
        <v>0</v>
      </c>
      <c r="R147" s="56">
        <f t="shared" si="92"/>
        <v>17241443.414661683</v>
      </c>
    </row>
    <row r="148" spans="1:20" x14ac:dyDescent="0.25">
      <c r="A148" s="143"/>
      <c r="B148" s="19" t="s">
        <v>3</v>
      </c>
      <c r="C148" s="2">
        <f t="shared" ref="C148:Q148" si="95">SUM(C8,C22,C64,C78,C120)</f>
        <v>0</v>
      </c>
      <c r="D148" s="2">
        <f t="shared" si="95"/>
        <v>0</v>
      </c>
      <c r="E148" s="2">
        <f t="shared" si="95"/>
        <v>0</v>
      </c>
      <c r="F148" s="2">
        <f t="shared" si="95"/>
        <v>0</v>
      </c>
      <c r="G148" s="2">
        <f t="shared" si="95"/>
        <v>32680.527570934668</v>
      </c>
      <c r="H148" s="2">
        <f t="shared" si="95"/>
        <v>36836.304642497955</v>
      </c>
      <c r="I148" s="2">
        <f t="shared" si="95"/>
        <v>30162.298751844781</v>
      </c>
      <c r="J148" s="2">
        <f t="shared" si="95"/>
        <v>678.03014461538453</v>
      </c>
      <c r="K148" s="2">
        <f t="shared" si="95"/>
        <v>62062.75447107284</v>
      </c>
      <c r="L148" s="42">
        <f t="shared" si="95"/>
        <v>91916.95920137818</v>
      </c>
      <c r="M148" s="42">
        <f t="shared" si="95"/>
        <v>88121.210950110559</v>
      </c>
      <c r="N148" s="42">
        <f t="shared" si="95"/>
        <v>73937.201692691378</v>
      </c>
      <c r="O148" s="63">
        <f t="shared" si="95"/>
        <v>0</v>
      </c>
      <c r="P148" s="63">
        <f t="shared" si="95"/>
        <v>0</v>
      </c>
      <c r="Q148" s="63">
        <f t="shared" si="95"/>
        <v>0</v>
      </c>
      <c r="R148" s="56">
        <f t="shared" si="92"/>
        <v>416395.28742514574</v>
      </c>
    </row>
    <row r="149" spans="1:20" x14ac:dyDescent="0.25">
      <c r="A149" s="143"/>
      <c r="B149" s="18" t="s">
        <v>4</v>
      </c>
      <c r="C149" s="2">
        <f t="shared" ref="C149:Q149" si="96">SUM(C9,C23,C65,C79,C121)</f>
        <v>0</v>
      </c>
      <c r="D149" s="2">
        <f t="shared" si="96"/>
        <v>7383.288654450148</v>
      </c>
      <c r="E149" s="2">
        <f t="shared" si="96"/>
        <v>4935.4063757264075</v>
      </c>
      <c r="F149" s="2">
        <f t="shared" si="96"/>
        <v>15108.083585799486</v>
      </c>
      <c r="G149" s="2">
        <f t="shared" si="96"/>
        <v>3022.6886437681815</v>
      </c>
      <c r="H149" s="2">
        <f t="shared" si="96"/>
        <v>6088.0448114201909</v>
      </c>
      <c r="I149" s="2">
        <f t="shared" si="96"/>
        <v>6304.3246018817645</v>
      </c>
      <c r="J149" s="2">
        <f t="shared" si="96"/>
        <v>4177.2010897137379</v>
      </c>
      <c r="K149" s="2">
        <f t="shared" si="96"/>
        <v>22611.324676224576</v>
      </c>
      <c r="L149" s="42">
        <f t="shared" si="96"/>
        <v>6354.0452744246513</v>
      </c>
      <c r="M149" s="42">
        <f t="shared" si="96"/>
        <v>4938.4832116254966</v>
      </c>
      <c r="N149" s="42">
        <f t="shared" si="96"/>
        <v>16943.059475186335</v>
      </c>
      <c r="O149" s="63">
        <f t="shared" si="96"/>
        <v>0</v>
      </c>
      <c r="P149" s="63">
        <f t="shared" si="96"/>
        <v>0</v>
      </c>
      <c r="Q149" s="63">
        <f t="shared" si="96"/>
        <v>0</v>
      </c>
      <c r="R149" s="56">
        <f t="shared" si="92"/>
        <v>97865.950400221001</v>
      </c>
    </row>
    <row r="150" spans="1:20" x14ac:dyDescent="0.25">
      <c r="A150" s="143"/>
      <c r="B150" s="18" t="s">
        <v>5</v>
      </c>
      <c r="C150" s="2">
        <f t="shared" ref="C150:Q150" si="97">SUM(C10,C24,C66,C80,C122)</f>
        <v>0</v>
      </c>
      <c r="D150" s="2">
        <f t="shared" si="97"/>
        <v>5197.3180000001958</v>
      </c>
      <c r="E150" s="2">
        <f t="shared" si="97"/>
        <v>4724.9040000001396</v>
      </c>
      <c r="F150" s="2">
        <f t="shared" si="97"/>
        <v>6527.274000000245</v>
      </c>
      <c r="G150" s="2">
        <f t="shared" si="97"/>
        <v>2503.2500000001032</v>
      </c>
      <c r="H150" s="2">
        <f t="shared" si="97"/>
        <v>7178.666000000193</v>
      </c>
      <c r="I150" s="2">
        <f t="shared" si="97"/>
        <v>6511.9420000002083</v>
      </c>
      <c r="J150" s="2">
        <f t="shared" si="97"/>
        <v>6834.678000000169</v>
      </c>
      <c r="K150" s="2">
        <f t="shared" si="97"/>
        <v>6118.4660000001659</v>
      </c>
      <c r="L150" s="42">
        <f t="shared" si="97"/>
        <v>6291.6740000002219</v>
      </c>
      <c r="M150" s="42">
        <f t="shared" si="97"/>
        <v>3459.7680000001142</v>
      </c>
      <c r="N150" s="42">
        <f t="shared" si="97"/>
        <v>9669.0120000003571</v>
      </c>
      <c r="O150" s="63">
        <f t="shared" si="97"/>
        <v>0</v>
      </c>
      <c r="P150" s="63">
        <f t="shared" si="97"/>
        <v>0</v>
      </c>
      <c r="Q150" s="63">
        <f t="shared" si="97"/>
        <v>0</v>
      </c>
      <c r="R150" s="56">
        <f t="shared" si="92"/>
        <v>65016.952000002115</v>
      </c>
    </row>
    <row r="151" spans="1:20" x14ac:dyDescent="0.25">
      <c r="A151" s="143"/>
      <c r="B151" s="18" t="s">
        <v>6</v>
      </c>
      <c r="C151" s="2">
        <f t="shared" ref="C151:Q151" si="98">SUM(C11,C25,C67,C81,C123)</f>
        <v>0</v>
      </c>
      <c r="D151" s="2">
        <f t="shared" si="98"/>
        <v>0</v>
      </c>
      <c r="E151" s="2">
        <f t="shared" si="98"/>
        <v>0</v>
      </c>
      <c r="F151" s="2">
        <f t="shared" si="98"/>
        <v>0</v>
      </c>
      <c r="G151" s="2">
        <f t="shared" si="98"/>
        <v>0</v>
      </c>
      <c r="H151" s="2">
        <f t="shared" si="98"/>
        <v>0</v>
      </c>
      <c r="I151" s="2">
        <f t="shared" si="98"/>
        <v>0</v>
      </c>
      <c r="J151" s="2">
        <f t="shared" si="98"/>
        <v>0</v>
      </c>
      <c r="K151" s="2">
        <f t="shared" si="98"/>
        <v>0</v>
      </c>
      <c r="L151" s="42">
        <f t="shared" si="98"/>
        <v>0</v>
      </c>
      <c r="M151" s="42">
        <f t="shared" si="98"/>
        <v>0</v>
      </c>
      <c r="N151" s="42">
        <f t="shared" si="98"/>
        <v>0</v>
      </c>
      <c r="O151" s="63">
        <f t="shared" si="98"/>
        <v>0</v>
      </c>
      <c r="P151" s="63">
        <f t="shared" si="98"/>
        <v>0</v>
      </c>
      <c r="Q151" s="63">
        <f t="shared" si="98"/>
        <v>0</v>
      </c>
      <c r="R151" s="56">
        <f t="shared" si="92"/>
        <v>0</v>
      </c>
    </row>
    <row r="152" spans="1:20" x14ac:dyDescent="0.25">
      <c r="A152" s="143"/>
      <c r="B152" s="18" t="s">
        <v>7</v>
      </c>
      <c r="C152" s="2">
        <f t="shared" ref="C152:Q152" si="99">SUM(C12,C26,C68,C82,C124)</f>
        <v>0</v>
      </c>
      <c r="D152" s="2">
        <f t="shared" si="99"/>
        <v>0</v>
      </c>
      <c r="E152" s="2">
        <f t="shared" si="99"/>
        <v>0</v>
      </c>
      <c r="F152" s="2">
        <f t="shared" si="99"/>
        <v>0</v>
      </c>
      <c r="G152" s="2">
        <f t="shared" si="99"/>
        <v>0</v>
      </c>
      <c r="H152" s="2">
        <f t="shared" si="99"/>
        <v>0</v>
      </c>
      <c r="I152" s="2">
        <f t="shared" si="99"/>
        <v>0</v>
      </c>
      <c r="J152" s="2">
        <f t="shared" si="99"/>
        <v>0</v>
      </c>
      <c r="K152" s="2">
        <f t="shared" si="99"/>
        <v>0</v>
      </c>
      <c r="L152" s="42">
        <f t="shared" si="99"/>
        <v>0</v>
      </c>
      <c r="M152" s="42">
        <f t="shared" si="99"/>
        <v>0</v>
      </c>
      <c r="N152" s="42">
        <f t="shared" si="99"/>
        <v>0</v>
      </c>
      <c r="O152" s="63">
        <f t="shared" si="99"/>
        <v>0</v>
      </c>
      <c r="P152" s="63">
        <f t="shared" si="99"/>
        <v>0</v>
      </c>
      <c r="Q152" s="63">
        <f t="shared" si="99"/>
        <v>0</v>
      </c>
      <c r="R152" s="56">
        <f t="shared" si="92"/>
        <v>0</v>
      </c>
    </row>
    <row r="153" spans="1:20" x14ac:dyDescent="0.25">
      <c r="A153" s="143"/>
      <c r="B153" s="18" t="s">
        <v>8</v>
      </c>
      <c r="C153" s="2">
        <f t="shared" ref="C153:Q153" si="100">SUM(C13,C27,C69,C83,C125)</f>
        <v>0</v>
      </c>
      <c r="D153" s="2">
        <f t="shared" si="100"/>
        <v>11179.602821211029</v>
      </c>
      <c r="E153" s="2">
        <f t="shared" si="100"/>
        <v>18883.909057274192</v>
      </c>
      <c r="F153" s="2">
        <f t="shared" si="100"/>
        <v>12756.623085203095</v>
      </c>
      <c r="G153" s="2">
        <f t="shared" si="100"/>
        <v>2535.6861851410586</v>
      </c>
      <c r="H153" s="2">
        <f t="shared" si="100"/>
        <v>26195.29816886405</v>
      </c>
      <c r="I153" s="2">
        <f t="shared" si="100"/>
        <v>14379.904726198534</v>
      </c>
      <c r="J153" s="2">
        <f t="shared" si="100"/>
        <v>18337.105361510457</v>
      </c>
      <c r="K153" s="2">
        <f t="shared" si="100"/>
        <v>3015.5968413348223</v>
      </c>
      <c r="L153" s="42">
        <f t="shared" si="100"/>
        <v>10171.870212811984</v>
      </c>
      <c r="M153" s="42">
        <f t="shared" si="100"/>
        <v>13625.977625318348</v>
      </c>
      <c r="N153" s="42">
        <f t="shared" si="100"/>
        <v>39379.249301090909</v>
      </c>
      <c r="O153" s="63">
        <f t="shared" si="100"/>
        <v>0</v>
      </c>
      <c r="P153" s="63">
        <f t="shared" si="100"/>
        <v>0</v>
      </c>
      <c r="Q153" s="63">
        <f t="shared" si="100"/>
        <v>0</v>
      </c>
      <c r="R153" s="56">
        <f t="shared" si="92"/>
        <v>170460.8233859585</v>
      </c>
    </row>
    <row r="154" spans="1:20" ht="15.75" thickBot="1" x14ac:dyDescent="0.3">
      <c r="A154" s="144"/>
      <c r="B154" s="17" t="s">
        <v>12</v>
      </c>
      <c r="C154" s="10">
        <f t="shared" ref="C154:Q154" si="101">SUM(C14,C28,C70,C84,C126)</f>
        <v>0</v>
      </c>
      <c r="D154" s="10">
        <f t="shared" si="101"/>
        <v>0</v>
      </c>
      <c r="E154" s="10">
        <f t="shared" si="101"/>
        <v>0</v>
      </c>
      <c r="F154" s="10">
        <f t="shared" si="101"/>
        <v>0</v>
      </c>
      <c r="G154" s="10">
        <f t="shared" si="101"/>
        <v>0</v>
      </c>
      <c r="H154" s="10">
        <f t="shared" si="101"/>
        <v>0</v>
      </c>
      <c r="I154" s="10">
        <f t="shared" si="101"/>
        <v>0</v>
      </c>
      <c r="J154" s="10">
        <f t="shared" si="101"/>
        <v>0</v>
      </c>
      <c r="K154" s="10">
        <f t="shared" si="101"/>
        <v>0</v>
      </c>
      <c r="L154" s="43">
        <f t="shared" si="101"/>
        <v>0</v>
      </c>
      <c r="M154" s="43">
        <f t="shared" si="101"/>
        <v>0</v>
      </c>
      <c r="N154" s="43">
        <f t="shared" si="101"/>
        <v>0</v>
      </c>
      <c r="O154" s="64">
        <f t="shared" si="101"/>
        <v>0</v>
      </c>
      <c r="P154" s="64">
        <f t="shared" si="101"/>
        <v>0</v>
      </c>
      <c r="Q154" s="64">
        <f t="shared" si="101"/>
        <v>0</v>
      </c>
      <c r="R154" s="56">
        <f t="shared" si="92"/>
        <v>0</v>
      </c>
      <c r="T154" s="128" t="s">
        <v>90</v>
      </c>
    </row>
    <row r="155" spans="1:20" ht="21.4" customHeight="1" thickBot="1" x14ac:dyDescent="0.3">
      <c r="B155" s="16" t="s">
        <v>13</v>
      </c>
      <c r="C155" s="15">
        <f t="shared" ref="C155:O155" si="102">SUM(C144:C154)</f>
        <v>92084.37878380873</v>
      </c>
      <c r="D155" s="15">
        <f t="shared" si="102"/>
        <v>2149165.1950797229</v>
      </c>
      <c r="E155" s="15">
        <f t="shared" si="102"/>
        <v>3276443.9455091292</v>
      </c>
      <c r="F155" s="15">
        <f t="shared" si="102"/>
        <v>2495503.4549024682</v>
      </c>
      <c r="G155" s="15">
        <f t="shared" si="102"/>
        <v>4174525.3248367449</v>
      </c>
      <c r="H155" s="15">
        <f t="shared" si="102"/>
        <v>4220079.7192784306</v>
      </c>
      <c r="I155" s="15">
        <f t="shared" si="102"/>
        <v>4832716.4882514141</v>
      </c>
      <c r="J155" s="15">
        <f t="shared" si="102"/>
        <v>5053214.7674797187</v>
      </c>
      <c r="K155" s="15">
        <f t="shared" si="102"/>
        <v>4058376.6163956001</v>
      </c>
      <c r="L155" s="15">
        <f t="shared" si="102"/>
        <v>4086051.0253999764</v>
      </c>
      <c r="M155" s="15">
        <f t="shared" si="102"/>
        <v>3095633.9102335726</v>
      </c>
      <c r="N155" s="15">
        <f t="shared" si="102"/>
        <v>9309223.8427691124</v>
      </c>
      <c r="O155" s="66">
        <f t="shared" si="102"/>
        <v>0</v>
      </c>
      <c r="P155" s="66">
        <f t="shared" ref="P155:Q155" si="103">SUM(P144:P154)</f>
        <v>0</v>
      </c>
      <c r="Q155" s="66">
        <f t="shared" si="103"/>
        <v>0</v>
      </c>
      <c r="R155" s="57">
        <f t="shared" si="92"/>
        <v>46843018.668919697</v>
      </c>
      <c r="S155" s="77">
        <f>SUM(C4:Q14,C18:Q28,C60:Q70,C74:Q84,C116:Q126)</f>
        <v>46843018.668919727</v>
      </c>
      <c r="T155" s="129">
        <f>R155+S85</f>
        <v>47429575.883085012</v>
      </c>
    </row>
    <row r="156" spans="1:20" ht="21.4" customHeight="1" thickBot="1" x14ac:dyDescent="0.3">
      <c r="R156" s="70">
        <f>SUM(C144:Q154)</f>
        <v>46843018.668919712</v>
      </c>
    </row>
    <row r="157" spans="1:20" ht="21.75" thickBot="1" x14ac:dyDescent="0.3">
      <c r="A157" s="28"/>
      <c r="B157" s="14" t="s">
        <v>11</v>
      </c>
      <c r="C157" s="58" t="s">
        <v>26</v>
      </c>
      <c r="D157" s="58" t="s">
        <v>25</v>
      </c>
      <c r="E157" s="58" t="s">
        <v>24</v>
      </c>
      <c r="F157" s="58" t="s">
        <v>23</v>
      </c>
      <c r="G157" s="58" t="s">
        <v>22</v>
      </c>
      <c r="H157" s="58" t="s">
        <v>21</v>
      </c>
      <c r="I157" s="58" t="s">
        <v>20</v>
      </c>
      <c r="J157" s="58" t="s">
        <v>19</v>
      </c>
      <c r="K157" s="58" t="s">
        <v>18</v>
      </c>
      <c r="L157" s="58" t="s">
        <v>17</v>
      </c>
      <c r="M157" s="58" t="s">
        <v>16</v>
      </c>
      <c r="N157" s="58" t="s">
        <v>15</v>
      </c>
      <c r="O157" s="83" t="str">
        <f>O143</f>
        <v>Jan</v>
      </c>
      <c r="P157" s="83" t="s">
        <v>25</v>
      </c>
      <c r="Q157" s="83" t="s">
        <v>24</v>
      </c>
      <c r="R157" s="54" t="s">
        <v>10</v>
      </c>
    </row>
    <row r="158" spans="1:20" x14ac:dyDescent="0.25">
      <c r="A158" s="145" t="s">
        <v>14</v>
      </c>
      <c r="B158" s="13" t="s">
        <v>0</v>
      </c>
      <c r="C158" s="12">
        <f>C32+C46+C88+C102</f>
        <v>0</v>
      </c>
      <c r="D158" s="12">
        <f t="shared" ref="D158:Q158" si="104">D32+D46+D88+D102</f>
        <v>0</v>
      </c>
      <c r="E158" s="12">
        <f t="shared" si="104"/>
        <v>0</v>
      </c>
      <c r="F158" s="12">
        <f t="shared" si="104"/>
        <v>0</v>
      </c>
      <c r="G158" s="12">
        <f t="shared" si="104"/>
        <v>0</v>
      </c>
      <c r="H158" s="12">
        <f t="shared" si="104"/>
        <v>0</v>
      </c>
      <c r="I158" s="12">
        <f t="shared" si="104"/>
        <v>12293.2955466</v>
      </c>
      <c r="J158" s="12">
        <f t="shared" si="104"/>
        <v>0</v>
      </c>
      <c r="K158" s="12">
        <f t="shared" si="104"/>
        <v>0</v>
      </c>
      <c r="L158" s="41">
        <f t="shared" si="104"/>
        <v>0</v>
      </c>
      <c r="M158" s="41">
        <f t="shared" si="104"/>
        <v>0</v>
      </c>
      <c r="N158" s="41">
        <f t="shared" si="104"/>
        <v>49173.182186400001</v>
      </c>
      <c r="O158" s="62">
        <f t="shared" si="104"/>
        <v>0</v>
      </c>
      <c r="P158" s="62">
        <f t="shared" si="104"/>
        <v>0</v>
      </c>
      <c r="Q158" s="62">
        <f t="shared" si="104"/>
        <v>0</v>
      </c>
      <c r="R158" s="55">
        <f>SUM(C158:Q158)</f>
        <v>61466.477733</v>
      </c>
    </row>
    <row r="159" spans="1:20" x14ac:dyDescent="0.25">
      <c r="A159" s="146"/>
      <c r="B159" s="5" t="s">
        <v>1</v>
      </c>
      <c r="C159" s="2">
        <f t="shared" ref="C159:Q159" si="105">C33+C47+C89+C103</f>
        <v>0</v>
      </c>
      <c r="D159" s="2">
        <f t="shared" si="105"/>
        <v>0</v>
      </c>
      <c r="E159" s="2">
        <f t="shared" si="105"/>
        <v>89325.606745733967</v>
      </c>
      <c r="F159" s="2">
        <f t="shared" si="105"/>
        <v>229602.94246666494</v>
      </c>
      <c r="G159" s="2">
        <f t="shared" si="105"/>
        <v>290364.84451228066</v>
      </c>
      <c r="H159" s="2">
        <f t="shared" si="105"/>
        <v>360619.60470327066</v>
      </c>
      <c r="I159" s="2">
        <f t="shared" si="105"/>
        <v>200286.999331308</v>
      </c>
      <c r="J159" s="2">
        <f t="shared" si="105"/>
        <v>49601.271789695493</v>
      </c>
      <c r="K159" s="2">
        <f t="shared" si="105"/>
        <v>213904.56645598251</v>
      </c>
      <c r="L159" s="42">
        <f t="shared" si="105"/>
        <v>209152.91820984421</v>
      </c>
      <c r="M159" s="42">
        <f t="shared" si="105"/>
        <v>284008.81949454854</v>
      </c>
      <c r="N159" s="42">
        <f t="shared" si="105"/>
        <v>307931.76658039651</v>
      </c>
      <c r="O159" s="63">
        <f t="shared" si="105"/>
        <v>0</v>
      </c>
      <c r="P159" s="63">
        <f t="shared" si="105"/>
        <v>0</v>
      </c>
      <c r="Q159" s="63">
        <f t="shared" si="105"/>
        <v>0</v>
      </c>
      <c r="R159" s="56">
        <f t="shared" ref="R159:R169" si="106">SUM(C159:Q159)</f>
        <v>2234799.3402897259</v>
      </c>
    </row>
    <row r="160" spans="1:20" x14ac:dyDescent="0.25">
      <c r="A160" s="146"/>
      <c r="B160" s="4" t="s">
        <v>2</v>
      </c>
      <c r="C160" s="2">
        <f t="shared" ref="C160:Q160" si="107">C34+C48+C90+C104</f>
        <v>0</v>
      </c>
      <c r="D160" s="2">
        <f t="shared" si="107"/>
        <v>0</v>
      </c>
      <c r="E160" s="2">
        <f t="shared" si="107"/>
        <v>0</v>
      </c>
      <c r="F160" s="2">
        <f t="shared" si="107"/>
        <v>0</v>
      </c>
      <c r="G160" s="2">
        <f t="shared" si="107"/>
        <v>0</v>
      </c>
      <c r="H160" s="2">
        <f t="shared" si="107"/>
        <v>0</v>
      </c>
      <c r="I160" s="2">
        <f t="shared" si="107"/>
        <v>0</v>
      </c>
      <c r="J160" s="2">
        <f t="shared" si="107"/>
        <v>0</v>
      </c>
      <c r="K160" s="2">
        <f t="shared" si="107"/>
        <v>0</v>
      </c>
      <c r="L160" s="42">
        <f t="shared" si="107"/>
        <v>0</v>
      </c>
      <c r="M160" s="42">
        <f t="shared" si="107"/>
        <v>0</v>
      </c>
      <c r="N160" s="42">
        <f t="shared" si="107"/>
        <v>0</v>
      </c>
      <c r="O160" s="63">
        <f t="shared" si="107"/>
        <v>0</v>
      </c>
      <c r="P160" s="63">
        <f t="shared" si="107"/>
        <v>0</v>
      </c>
      <c r="Q160" s="63">
        <f t="shared" si="107"/>
        <v>0</v>
      </c>
      <c r="R160" s="56">
        <f t="shared" si="106"/>
        <v>0</v>
      </c>
    </row>
    <row r="161" spans="1:19" x14ac:dyDescent="0.25">
      <c r="A161" s="146"/>
      <c r="B161" s="4" t="s">
        <v>9</v>
      </c>
      <c r="C161" s="2">
        <f t="shared" ref="C161:Q161" si="108">C35+C49+C91+C105</f>
        <v>0</v>
      </c>
      <c r="D161" s="2">
        <f t="shared" si="108"/>
        <v>0</v>
      </c>
      <c r="E161" s="2">
        <f t="shared" si="108"/>
        <v>344021.9169700268</v>
      </c>
      <c r="F161" s="2">
        <f t="shared" si="108"/>
        <v>854286.76805749128</v>
      </c>
      <c r="G161" s="2">
        <f t="shared" si="108"/>
        <v>980352.77436087001</v>
      </c>
      <c r="H161" s="2">
        <f t="shared" si="108"/>
        <v>533580.26301837759</v>
      </c>
      <c r="I161" s="2">
        <f t="shared" si="108"/>
        <v>431552.43110981322</v>
      </c>
      <c r="J161" s="2">
        <f t="shared" si="108"/>
        <v>96176.880640592179</v>
      </c>
      <c r="K161" s="2">
        <f t="shared" si="108"/>
        <v>271306.06452359812</v>
      </c>
      <c r="L161" s="42">
        <f t="shared" si="108"/>
        <v>386005.25104551011</v>
      </c>
      <c r="M161" s="42">
        <f t="shared" si="108"/>
        <v>238345.97575079405</v>
      </c>
      <c r="N161" s="42">
        <f t="shared" si="108"/>
        <v>427033.16097472259</v>
      </c>
      <c r="O161" s="63">
        <f t="shared" si="108"/>
        <v>0</v>
      </c>
      <c r="P161" s="63">
        <f t="shared" si="108"/>
        <v>0</v>
      </c>
      <c r="Q161" s="63">
        <f t="shared" si="108"/>
        <v>0</v>
      </c>
      <c r="R161" s="56">
        <f t="shared" si="106"/>
        <v>4562661.4864517963</v>
      </c>
    </row>
    <row r="162" spans="1:19" x14ac:dyDescent="0.25">
      <c r="A162" s="146"/>
      <c r="B162" s="5" t="s">
        <v>3</v>
      </c>
      <c r="C162" s="2">
        <f t="shared" ref="C162:Q162" si="109">C36+C50+C92+C106</f>
        <v>0</v>
      </c>
      <c r="D162" s="2">
        <f t="shared" si="109"/>
        <v>0</v>
      </c>
      <c r="E162" s="2">
        <f t="shared" si="109"/>
        <v>32134.27909149864</v>
      </c>
      <c r="F162" s="2">
        <f t="shared" si="109"/>
        <v>42712.30801992942</v>
      </c>
      <c r="G162" s="2">
        <f t="shared" si="109"/>
        <v>56616.240453761449</v>
      </c>
      <c r="H162" s="2">
        <f t="shared" si="109"/>
        <v>51185.010629089156</v>
      </c>
      <c r="I162" s="2">
        <f t="shared" si="109"/>
        <v>62063.882989152546</v>
      </c>
      <c r="J162" s="2">
        <f t="shared" si="109"/>
        <v>13591.076355117031</v>
      </c>
      <c r="K162" s="2">
        <f t="shared" si="109"/>
        <v>106107.2315861854</v>
      </c>
      <c r="L162" s="42">
        <f t="shared" si="109"/>
        <v>53241.478159231599</v>
      </c>
      <c r="M162" s="42">
        <f t="shared" si="109"/>
        <v>111068.06013670536</v>
      </c>
      <c r="N162" s="42">
        <f t="shared" si="109"/>
        <v>84927.61200988217</v>
      </c>
      <c r="O162" s="63">
        <f t="shared" si="109"/>
        <v>0</v>
      </c>
      <c r="P162" s="63">
        <f t="shared" si="109"/>
        <v>0</v>
      </c>
      <c r="Q162" s="63">
        <f t="shared" si="109"/>
        <v>0</v>
      </c>
      <c r="R162" s="56">
        <f t="shared" si="106"/>
        <v>613647.17943055276</v>
      </c>
    </row>
    <row r="163" spans="1:19" x14ac:dyDescent="0.25">
      <c r="A163" s="146"/>
      <c r="B163" s="4" t="s">
        <v>4</v>
      </c>
      <c r="C163" s="2">
        <f t="shared" ref="C163:Q163" si="110">C37+C51+C93+C107</f>
        <v>0</v>
      </c>
      <c r="D163" s="2">
        <f t="shared" si="110"/>
        <v>0</v>
      </c>
      <c r="E163" s="2">
        <f t="shared" si="110"/>
        <v>0</v>
      </c>
      <c r="F163" s="2">
        <f t="shared" si="110"/>
        <v>21717.597814753328</v>
      </c>
      <c r="G163" s="2">
        <f t="shared" si="110"/>
        <v>6599.3435704091371</v>
      </c>
      <c r="H163" s="2">
        <f t="shared" si="110"/>
        <v>611.82793198321576</v>
      </c>
      <c r="I163" s="2">
        <f t="shared" si="110"/>
        <v>1884.1981754610176</v>
      </c>
      <c r="J163" s="2">
        <f t="shared" si="110"/>
        <v>1629.3733468882815</v>
      </c>
      <c r="K163" s="2">
        <f t="shared" si="110"/>
        <v>4308.7610687569822</v>
      </c>
      <c r="L163" s="42">
        <f t="shared" si="110"/>
        <v>27280.48972667725</v>
      </c>
      <c r="M163" s="42">
        <f t="shared" si="110"/>
        <v>12283.426330887454</v>
      </c>
      <c r="N163" s="42">
        <f t="shared" si="110"/>
        <v>13140.826504467279</v>
      </c>
      <c r="O163" s="63">
        <f t="shared" si="110"/>
        <v>0</v>
      </c>
      <c r="P163" s="63">
        <f t="shared" si="110"/>
        <v>0</v>
      </c>
      <c r="Q163" s="63">
        <f t="shared" si="110"/>
        <v>0</v>
      </c>
      <c r="R163" s="56">
        <f t="shared" si="106"/>
        <v>89455.844470283933</v>
      </c>
    </row>
    <row r="164" spans="1:19" x14ac:dyDescent="0.25">
      <c r="A164" s="146"/>
      <c r="B164" s="4" t="s">
        <v>5</v>
      </c>
      <c r="C164" s="2">
        <f t="shared" ref="C164:Q164" si="111">C38+C52+C94+C108</f>
        <v>0</v>
      </c>
      <c r="D164" s="2">
        <f t="shared" si="111"/>
        <v>0</v>
      </c>
      <c r="E164" s="2">
        <f t="shared" si="111"/>
        <v>0</v>
      </c>
      <c r="F164" s="2">
        <f t="shared" si="111"/>
        <v>0</v>
      </c>
      <c r="G164" s="2">
        <f t="shared" si="111"/>
        <v>0</v>
      </c>
      <c r="H164" s="2">
        <f t="shared" si="111"/>
        <v>0</v>
      </c>
      <c r="I164" s="2">
        <f t="shared" si="111"/>
        <v>0</v>
      </c>
      <c r="J164" s="2">
        <f t="shared" si="111"/>
        <v>153.9</v>
      </c>
      <c r="K164" s="2">
        <f t="shared" si="111"/>
        <v>0</v>
      </c>
      <c r="L164" s="42">
        <f t="shared" si="111"/>
        <v>0</v>
      </c>
      <c r="M164" s="42">
        <f t="shared" si="111"/>
        <v>0</v>
      </c>
      <c r="N164" s="42">
        <f t="shared" si="111"/>
        <v>0</v>
      </c>
      <c r="O164" s="63">
        <f t="shared" si="111"/>
        <v>0</v>
      </c>
      <c r="P164" s="63">
        <f t="shared" si="111"/>
        <v>0</v>
      </c>
      <c r="Q164" s="63">
        <f t="shared" si="111"/>
        <v>0</v>
      </c>
      <c r="R164" s="56">
        <f t="shared" si="106"/>
        <v>153.9</v>
      </c>
    </row>
    <row r="165" spans="1:19" x14ac:dyDescent="0.25">
      <c r="A165" s="146"/>
      <c r="B165" s="4" t="s">
        <v>6</v>
      </c>
      <c r="C165" s="2">
        <f t="shared" ref="C165:Q165" si="112">C39+C53+C95+C109</f>
        <v>0</v>
      </c>
      <c r="D165" s="2">
        <f t="shared" si="112"/>
        <v>0</v>
      </c>
      <c r="E165" s="2">
        <f t="shared" si="112"/>
        <v>0</v>
      </c>
      <c r="F165" s="2">
        <f t="shared" si="112"/>
        <v>0</v>
      </c>
      <c r="G165" s="2">
        <f t="shared" si="112"/>
        <v>0</v>
      </c>
      <c r="H165" s="2">
        <f t="shared" si="112"/>
        <v>0</v>
      </c>
      <c r="I165" s="2">
        <f t="shared" si="112"/>
        <v>0</v>
      </c>
      <c r="J165" s="2">
        <f t="shared" si="112"/>
        <v>0</v>
      </c>
      <c r="K165" s="2">
        <f t="shared" si="112"/>
        <v>0</v>
      </c>
      <c r="L165" s="42">
        <f t="shared" si="112"/>
        <v>0</v>
      </c>
      <c r="M165" s="42">
        <f t="shared" si="112"/>
        <v>0</v>
      </c>
      <c r="N165" s="42">
        <f t="shared" si="112"/>
        <v>0</v>
      </c>
      <c r="O165" s="63">
        <f t="shared" si="112"/>
        <v>0</v>
      </c>
      <c r="P165" s="63">
        <f t="shared" si="112"/>
        <v>0</v>
      </c>
      <c r="Q165" s="63">
        <f t="shared" si="112"/>
        <v>0</v>
      </c>
      <c r="R165" s="56">
        <f t="shared" si="106"/>
        <v>0</v>
      </c>
    </row>
    <row r="166" spans="1:19" x14ac:dyDescent="0.25">
      <c r="A166" s="146"/>
      <c r="B166" s="4" t="s">
        <v>7</v>
      </c>
      <c r="C166" s="2">
        <f t="shared" ref="C166:Q166" si="113">C40+C54+C96+C110</f>
        <v>0</v>
      </c>
      <c r="D166" s="2">
        <f t="shared" si="113"/>
        <v>0</v>
      </c>
      <c r="E166" s="2">
        <f t="shared" si="113"/>
        <v>0</v>
      </c>
      <c r="F166" s="2">
        <f t="shared" si="113"/>
        <v>3789.9150441399979</v>
      </c>
      <c r="G166" s="2">
        <f t="shared" si="113"/>
        <v>2459.3165680000002</v>
      </c>
      <c r="H166" s="2">
        <f t="shared" si="113"/>
        <v>491.86331360000003</v>
      </c>
      <c r="I166" s="2">
        <f t="shared" si="113"/>
        <v>0</v>
      </c>
      <c r="J166" s="2">
        <f t="shared" si="113"/>
        <v>0</v>
      </c>
      <c r="K166" s="2">
        <f t="shared" si="113"/>
        <v>0</v>
      </c>
      <c r="L166" s="42">
        <f t="shared" si="113"/>
        <v>4443.9350801999999</v>
      </c>
      <c r="M166" s="42">
        <f t="shared" si="113"/>
        <v>0</v>
      </c>
      <c r="N166" s="42">
        <f t="shared" si="113"/>
        <v>2459.3165680000002</v>
      </c>
      <c r="O166" s="63">
        <f t="shared" si="113"/>
        <v>0</v>
      </c>
      <c r="P166" s="63">
        <f t="shared" si="113"/>
        <v>0</v>
      </c>
      <c r="Q166" s="63">
        <f t="shared" si="113"/>
        <v>0</v>
      </c>
      <c r="R166" s="56">
        <f t="shared" si="106"/>
        <v>13644.346573939998</v>
      </c>
    </row>
    <row r="167" spans="1:19" x14ac:dyDescent="0.25">
      <c r="A167" s="146"/>
      <c r="B167" s="4" t="s">
        <v>8</v>
      </c>
      <c r="C167" s="2">
        <f t="shared" ref="C167:Q167" si="114">C41+C55+C97+C111</f>
        <v>0</v>
      </c>
      <c r="D167" s="2">
        <f t="shared" si="114"/>
        <v>0</v>
      </c>
      <c r="E167" s="2">
        <f t="shared" si="114"/>
        <v>0</v>
      </c>
      <c r="F167" s="2">
        <f t="shared" si="114"/>
        <v>0</v>
      </c>
      <c r="G167" s="2">
        <f t="shared" si="114"/>
        <v>34156.015013818338</v>
      </c>
      <c r="H167" s="2">
        <f t="shared" si="114"/>
        <v>0</v>
      </c>
      <c r="I167" s="2">
        <f t="shared" si="114"/>
        <v>29445.731029675426</v>
      </c>
      <c r="J167" s="2">
        <f t="shared" si="114"/>
        <v>0</v>
      </c>
      <c r="K167" s="2">
        <f t="shared" si="114"/>
        <v>110.99911299999999</v>
      </c>
      <c r="L167" s="42">
        <f t="shared" si="114"/>
        <v>23838.595908765659</v>
      </c>
      <c r="M167" s="42">
        <f t="shared" si="114"/>
        <v>150.66368013333332</v>
      </c>
      <c r="N167" s="42">
        <f t="shared" si="114"/>
        <v>22938.110604877955</v>
      </c>
      <c r="O167" s="63">
        <f t="shared" si="114"/>
        <v>0</v>
      </c>
      <c r="P167" s="63">
        <f t="shared" si="114"/>
        <v>0</v>
      </c>
      <c r="Q167" s="63">
        <f t="shared" si="114"/>
        <v>0</v>
      </c>
      <c r="R167" s="56">
        <f t="shared" si="106"/>
        <v>110640.1153502707</v>
      </c>
    </row>
    <row r="168" spans="1:19" ht="15.75" thickBot="1" x14ac:dyDescent="0.3">
      <c r="A168" s="147"/>
      <c r="B168" s="11" t="s">
        <v>12</v>
      </c>
      <c r="C168" s="10">
        <f t="shared" ref="C168:Q168" si="115">C42+C56+C98+C112</f>
        <v>0</v>
      </c>
      <c r="D168" s="10">
        <f t="shared" si="115"/>
        <v>0</v>
      </c>
      <c r="E168" s="10">
        <f t="shared" si="115"/>
        <v>0</v>
      </c>
      <c r="F168" s="10">
        <f t="shared" si="115"/>
        <v>0</v>
      </c>
      <c r="G168" s="10">
        <f t="shared" si="115"/>
        <v>0</v>
      </c>
      <c r="H168" s="10">
        <f t="shared" si="115"/>
        <v>0</v>
      </c>
      <c r="I168" s="10">
        <f t="shared" si="115"/>
        <v>0</v>
      </c>
      <c r="J168" s="10">
        <f t="shared" si="115"/>
        <v>0</v>
      </c>
      <c r="K168" s="10">
        <f t="shared" si="115"/>
        <v>0</v>
      </c>
      <c r="L168" s="43">
        <f t="shared" si="115"/>
        <v>0</v>
      </c>
      <c r="M168" s="43">
        <f t="shared" si="115"/>
        <v>0</v>
      </c>
      <c r="N168" s="43">
        <f t="shared" si="115"/>
        <v>0</v>
      </c>
      <c r="O168" s="68">
        <f t="shared" si="115"/>
        <v>0</v>
      </c>
      <c r="P168" s="64">
        <f t="shared" si="115"/>
        <v>0</v>
      </c>
      <c r="Q168" s="84">
        <f t="shared" si="115"/>
        <v>0</v>
      </c>
      <c r="R168" s="56">
        <f t="shared" si="106"/>
        <v>0</v>
      </c>
    </row>
    <row r="169" spans="1:19" ht="21.4" customHeight="1" thickBot="1" x14ac:dyDescent="0.3">
      <c r="B169" s="9" t="s">
        <v>13</v>
      </c>
      <c r="C169" s="8">
        <f t="shared" ref="C169:O169" si="116">SUM(C158:C168)</f>
        <v>0</v>
      </c>
      <c r="D169" s="8">
        <f t="shared" si="116"/>
        <v>0</v>
      </c>
      <c r="E169" s="8">
        <f t="shared" si="116"/>
        <v>465481.80280725943</v>
      </c>
      <c r="F169" s="8">
        <f t="shared" si="116"/>
        <v>1152109.531402979</v>
      </c>
      <c r="G169" s="8">
        <f t="shared" si="116"/>
        <v>1370548.5344791396</v>
      </c>
      <c r="H169" s="8">
        <f t="shared" si="116"/>
        <v>946488.56959632051</v>
      </c>
      <c r="I169" s="8">
        <f t="shared" si="116"/>
        <v>737526.53818201029</v>
      </c>
      <c r="J169" s="8">
        <f t="shared" si="116"/>
        <v>161152.50213229298</v>
      </c>
      <c r="K169" s="8">
        <f t="shared" si="116"/>
        <v>595737.62274752301</v>
      </c>
      <c r="L169" s="44">
        <f t="shared" si="116"/>
        <v>703962.66813022888</v>
      </c>
      <c r="M169" s="44">
        <f t="shared" si="116"/>
        <v>645856.94539306872</v>
      </c>
      <c r="N169" s="44">
        <f t="shared" si="116"/>
        <v>907603.97542874643</v>
      </c>
      <c r="O169" s="71">
        <f t="shared" si="116"/>
        <v>0</v>
      </c>
      <c r="P169" s="66">
        <f t="shared" ref="P169:Q169" si="117">SUM(P158:P168)</f>
        <v>0</v>
      </c>
      <c r="Q169" s="66">
        <f t="shared" si="117"/>
        <v>0</v>
      </c>
      <c r="R169" s="57">
        <f t="shared" si="106"/>
        <v>7686468.6902995678</v>
      </c>
      <c r="S169" s="77">
        <f>SUM(C32:Q42,C46:Q56,C88:Q98,C102:Q112)</f>
        <v>7686468.6902995771</v>
      </c>
    </row>
    <row r="170" spans="1:19" ht="21.4" customHeight="1" thickBot="1" x14ac:dyDescent="0.3">
      <c r="R170" s="70">
        <f>SUM(C158:Q168)</f>
        <v>7686468.6902995715</v>
      </c>
    </row>
    <row r="171" spans="1:19" ht="21.75" thickBot="1" x14ac:dyDescent="0.3">
      <c r="A171" s="28"/>
      <c r="B171" s="14" t="s">
        <v>11</v>
      </c>
      <c r="C171" s="58" t="s">
        <v>26</v>
      </c>
      <c r="D171" s="58" t="s">
        <v>25</v>
      </c>
      <c r="E171" s="58" t="s">
        <v>24</v>
      </c>
      <c r="F171" s="58" t="s">
        <v>23</v>
      </c>
      <c r="G171" s="58" t="s">
        <v>22</v>
      </c>
      <c r="H171" s="58" t="s">
        <v>21</v>
      </c>
      <c r="I171" s="58" t="s">
        <v>20</v>
      </c>
      <c r="J171" s="58" t="s">
        <v>19</v>
      </c>
      <c r="K171" s="58" t="s">
        <v>18</v>
      </c>
      <c r="L171" s="58" t="s">
        <v>17</v>
      </c>
      <c r="M171" s="58" t="s">
        <v>16</v>
      </c>
      <c r="N171" s="58" t="s">
        <v>15</v>
      </c>
      <c r="O171" s="83" t="str">
        <f>O157</f>
        <v>Jan</v>
      </c>
      <c r="P171" s="83" t="s">
        <v>25</v>
      </c>
      <c r="Q171" s="83" t="s">
        <v>24</v>
      </c>
      <c r="R171" s="54" t="s">
        <v>10</v>
      </c>
    </row>
    <row r="172" spans="1:19" x14ac:dyDescent="0.25">
      <c r="A172" s="148" t="s">
        <v>65</v>
      </c>
      <c r="B172" s="13" t="s">
        <v>0</v>
      </c>
      <c r="C172" s="12">
        <f>C130+C144+C158</f>
        <v>0</v>
      </c>
      <c r="D172" s="12">
        <f t="shared" ref="D172:Q172" si="118">D130+D144+D158</f>
        <v>0</v>
      </c>
      <c r="E172" s="12">
        <f t="shared" si="118"/>
        <v>0</v>
      </c>
      <c r="F172" s="12">
        <f t="shared" si="118"/>
        <v>0</v>
      </c>
      <c r="G172" s="12">
        <f t="shared" si="118"/>
        <v>0</v>
      </c>
      <c r="H172" s="12">
        <f t="shared" si="118"/>
        <v>10947.688200895</v>
      </c>
      <c r="I172" s="12">
        <f t="shared" si="118"/>
        <v>17537.526214891332</v>
      </c>
      <c r="J172" s="12">
        <f t="shared" si="118"/>
        <v>9413.6793942524164</v>
      </c>
      <c r="K172" s="12">
        <f t="shared" si="118"/>
        <v>4824.9775594974999</v>
      </c>
      <c r="L172" s="41">
        <f t="shared" si="118"/>
        <v>4379.0752803579999</v>
      </c>
      <c r="M172" s="41">
        <f t="shared" si="118"/>
        <v>2635.4399193185</v>
      </c>
      <c r="N172" s="41">
        <f t="shared" si="118"/>
        <v>52923.377803567251</v>
      </c>
      <c r="O172" s="62">
        <f t="shared" si="118"/>
        <v>0</v>
      </c>
      <c r="P172" s="62">
        <f t="shared" si="118"/>
        <v>0</v>
      </c>
      <c r="Q172" s="62">
        <f t="shared" si="118"/>
        <v>0</v>
      </c>
      <c r="R172" s="55">
        <f>SUM(C172:Q172)</f>
        <v>102661.76437278</v>
      </c>
    </row>
    <row r="173" spans="1:19" x14ac:dyDescent="0.25">
      <c r="A173" s="149"/>
      <c r="B173" s="5" t="s">
        <v>1</v>
      </c>
      <c r="C173" s="2">
        <f t="shared" ref="C173:Q173" si="119">C131+C145+C159</f>
        <v>53231.027555655281</v>
      </c>
      <c r="D173" s="2">
        <f t="shared" si="119"/>
        <v>1455208.2811148325</v>
      </c>
      <c r="E173" s="2">
        <f t="shared" si="119"/>
        <v>1795479.6518877679</v>
      </c>
      <c r="F173" s="2">
        <f t="shared" si="119"/>
        <v>1852441.649814405</v>
      </c>
      <c r="G173" s="2">
        <f t="shared" si="119"/>
        <v>2724964.5227467245</v>
      </c>
      <c r="H173" s="2">
        <f t="shared" si="119"/>
        <v>3012500.5815792666</v>
      </c>
      <c r="I173" s="2">
        <f t="shared" si="119"/>
        <v>3314982.9983340129</v>
      </c>
      <c r="J173" s="2">
        <f t="shared" si="119"/>
        <v>2949430.9380642208</v>
      </c>
      <c r="K173" s="2">
        <f t="shared" si="119"/>
        <v>2776188.6298633199</v>
      </c>
      <c r="L173" s="42">
        <f t="shared" si="119"/>
        <v>2824406.3973710244</v>
      </c>
      <c r="M173" s="42">
        <f t="shared" si="119"/>
        <v>2247839.5029695062</v>
      </c>
      <c r="N173" s="42">
        <f t="shared" si="119"/>
        <v>6058896.2597782621</v>
      </c>
      <c r="O173" s="63">
        <f t="shared" si="119"/>
        <v>0</v>
      </c>
      <c r="P173" s="63">
        <f t="shared" si="119"/>
        <v>0</v>
      </c>
      <c r="Q173" s="63">
        <f t="shared" si="119"/>
        <v>0</v>
      </c>
      <c r="R173" s="56">
        <f t="shared" ref="R173:R183" si="120">SUM(C173:Q173)</f>
        <v>31065570.441078994</v>
      </c>
    </row>
    <row r="174" spans="1:19" x14ac:dyDescent="0.25">
      <c r="A174" s="149"/>
      <c r="B174" s="4" t="s">
        <v>2</v>
      </c>
      <c r="C174" s="2">
        <f t="shared" ref="C174:Q174" si="121">C132+C146+C160</f>
        <v>0</v>
      </c>
      <c r="D174" s="2">
        <f t="shared" si="121"/>
        <v>0</v>
      </c>
      <c r="E174" s="2">
        <f t="shared" si="121"/>
        <v>0</v>
      </c>
      <c r="F174" s="2">
        <f t="shared" si="121"/>
        <v>0</v>
      </c>
      <c r="G174" s="2">
        <f t="shared" si="121"/>
        <v>0</v>
      </c>
      <c r="H174" s="2">
        <f t="shared" si="121"/>
        <v>0</v>
      </c>
      <c r="I174" s="2">
        <f t="shared" si="121"/>
        <v>0</v>
      </c>
      <c r="J174" s="2">
        <f t="shared" si="121"/>
        <v>0</v>
      </c>
      <c r="K174" s="2">
        <f t="shared" si="121"/>
        <v>0</v>
      </c>
      <c r="L174" s="42">
        <f t="shared" si="121"/>
        <v>0</v>
      </c>
      <c r="M174" s="42">
        <f t="shared" si="121"/>
        <v>0</v>
      </c>
      <c r="N174" s="42">
        <f t="shared" si="121"/>
        <v>0</v>
      </c>
      <c r="O174" s="63">
        <f t="shared" si="121"/>
        <v>0</v>
      </c>
      <c r="P174" s="63">
        <f t="shared" si="121"/>
        <v>0</v>
      </c>
      <c r="Q174" s="63">
        <f t="shared" si="121"/>
        <v>0</v>
      </c>
      <c r="R174" s="56">
        <f t="shared" si="120"/>
        <v>0</v>
      </c>
    </row>
    <row r="175" spans="1:19" x14ac:dyDescent="0.25">
      <c r="A175" s="149"/>
      <c r="B175" s="4" t="s">
        <v>9</v>
      </c>
      <c r="C175" s="2">
        <f t="shared" ref="C175:Q175" si="122">C133+C147+C161</f>
        <v>38853.351228153449</v>
      </c>
      <c r="D175" s="2">
        <f t="shared" si="122"/>
        <v>670196.70448922948</v>
      </c>
      <c r="E175" s="2">
        <f t="shared" si="122"/>
        <v>1885767.5979041215</v>
      </c>
      <c r="F175" s="2">
        <f t="shared" si="122"/>
        <v>1692559.5349412162</v>
      </c>
      <c r="G175" s="2">
        <f t="shared" si="122"/>
        <v>2677205.0162481759</v>
      </c>
      <c r="H175" s="2">
        <f t="shared" si="122"/>
        <v>2047901.1995175893</v>
      </c>
      <c r="I175" s="2">
        <f t="shared" si="122"/>
        <v>2099899.4027418802</v>
      </c>
      <c r="J175" s="2">
        <f t="shared" si="122"/>
        <v>2186285.3075011773</v>
      </c>
      <c r="K175" s="2">
        <f t="shared" si="122"/>
        <v>1668765.4979637314</v>
      </c>
      <c r="L175" s="42">
        <f t="shared" si="122"/>
        <v>1737689.1733153332</v>
      </c>
      <c r="M175" s="42">
        <f t="shared" si="122"/>
        <v>1257368.3228030358</v>
      </c>
      <c r="N175" s="42">
        <f t="shared" si="122"/>
        <v>3839782.0497351689</v>
      </c>
      <c r="O175" s="63">
        <f t="shared" si="122"/>
        <v>0</v>
      </c>
      <c r="P175" s="63">
        <f t="shared" si="122"/>
        <v>0</v>
      </c>
      <c r="Q175" s="63">
        <f t="shared" si="122"/>
        <v>0</v>
      </c>
      <c r="R175" s="56">
        <f t="shared" si="120"/>
        <v>21802273.158388816</v>
      </c>
    </row>
    <row r="176" spans="1:19" x14ac:dyDescent="0.25">
      <c r="A176" s="149"/>
      <c r="B176" s="5" t="s">
        <v>3</v>
      </c>
      <c r="C176" s="2">
        <f t="shared" ref="C176:Q176" si="123">C134+C148+C162</f>
        <v>0</v>
      </c>
      <c r="D176" s="2">
        <f t="shared" si="123"/>
        <v>0</v>
      </c>
      <c r="E176" s="2">
        <f t="shared" si="123"/>
        <v>32134.27909149864</v>
      </c>
      <c r="F176" s="2">
        <f t="shared" si="123"/>
        <v>42712.30801992942</v>
      </c>
      <c r="G176" s="2">
        <f t="shared" si="123"/>
        <v>89296.768024696124</v>
      </c>
      <c r="H176" s="2">
        <f t="shared" si="123"/>
        <v>88021.315271587111</v>
      </c>
      <c r="I176" s="2">
        <f t="shared" si="123"/>
        <v>92226.18174099733</v>
      </c>
      <c r="J176" s="2">
        <f t="shared" si="123"/>
        <v>14269.106499732416</v>
      </c>
      <c r="K176" s="2">
        <f t="shared" si="123"/>
        <v>168169.98605725824</v>
      </c>
      <c r="L176" s="42">
        <f t="shared" si="123"/>
        <v>145158.43736060977</v>
      </c>
      <c r="M176" s="42">
        <f t="shared" si="123"/>
        <v>199189.27108681592</v>
      </c>
      <c r="N176" s="42">
        <f t="shared" si="123"/>
        <v>158864.81370257353</v>
      </c>
      <c r="O176" s="63">
        <f t="shared" si="123"/>
        <v>0</v>
      </c>
      <c r="P176" s="63">
        <f t="shared" si="123"/>
        <v>0</v>
      </c>
      <c r="Q176" s="63">
        <f t="shared" si="123"/>
        <v>0</v>
      </c>
      <c r="R176" s="56">
        <f t="shared" si="120"/>
        <v>1030042.4668556985</v>
      </c>
    </row>
    <row r="177" spans="1:20" x14ac:dyDescent="0.25">
      <c r="A177" s="149"/>
      <c r="B177" s="4" t="s">
        <v>4</v>
      </c>
      <c r="C177" s="2">
        <f t="shared" ref="C177:Q177" si="124">C135+C149+C163</f>
        <v>0</v>
      </c>
      <c r="D177" s="2">
        <f t="shared" si="124"/>
        <v>7383.288654450148</v>
      </c>
      <c r="E177" s="2">
        <f t="shared" si="124"/>
        <v>4935.4063757264075</v>
      </c>
      <c r="F177" s="2">
        <f t="shared" si="124"/>
        <v>36825.681400552814</v>
      </c>
      <c r="G177" s="2">
        <f t="shared" si="124"/>
        <v>9622.0322141773177</v>
      </c>
      <c r="H177" s="2">
        <f t="shared" si="124"/>
        <v>6699.8727434034063</v>
      </c>
      <c r="I177" s="2">
        <f t="shared" si="124"/>
        <v>8188.5227773427823</v>
      </c>
      <c r="J177" s="2">
        <f t="shared" si="124"/>
        <v>5806.574436602019</v>
      </c>
      <c r="K177" s="2">
        <f t="shared" si="124"/>
        <v>26920.085744981559</v>
      </c>
      <c r="L177" s="42">
        <f t="shared" si="124"/>
        <v>33634.535001101904</v>
      </c>
      <c r="M177" s="42">
        <f t="shared" si="124"/>
        <v>17221.909542512949</v>
      </c>
      <c r="N177" s="42">
        <f t="shared" si="124"/>
        <v>30083.885979653613</v>
      </c>
      <c r="O177" s="63">
        <f t="shared" si="124"/>
        <v>0</v>
      </c>
      <c r="P177" s="63">
        <f t="shared" si="124"/>
        <v>0</v>
      </c>
      <c r="Q177" s="63">
        <f t="shared" si="124"/>
        <v>0</v>
      </c>
      <c r="R177" s="56">
        <f t="shared" si="120"/>
        <v>187321.79487050493</v>
      </c>
    </row>
    <row r="178" spans="1:20" x14ac:dyDescent="0.25">
      <c r="A178" s="149"/>
      <c r="B178" s="4" t="s">
        <v>5</v>
      </c>
      <c r="C178" s="2">
        <f t="shared" ref="C178:Q178" si="125">C136+C150+C164</f>
        <v>0</v>
      </c>
      <c r="D178" s="2">
        <f t="shared" si="125"/>
        <v>5197.3180000001958</v>
      </c>
      <c r="E178" s="2">
        <f t="shared" si="125"/>
        <v>4724.9040000001396</v>
      </c>
      <c r="F178" s="2">
        <f t="shared" si="125"/>
        <v>6527.274000000245</v>
      </c>
      <c r="G178" s="2">
        <f t="shared" si="125"/>
        <v>2503.2500000001032</v>
      </c>
      <c r="H178" s="2">
        <f t="shared" si="125"/>
        <v>7178.666000000193</v>
      </c>
      <c r="I178" s="2">
        <f t="shared" si="125"/>
        <v>6511.9420000002083</v>
      </c>
      <c r="J178" s="2">
        <f t="shared" si="125"/>
        <v>6988.5780000001687</v>
      </c>
      <c r="K178" s="2">
        <f t="shared" si="125"/>
        <v>6118.4660000001659</v>
      </c>
      <c r="L178" s="42">
        <f t="shared" si="125"/>
        <v>6291.6740000002219</v>
      </c>
      <c r="M178" s="42">
        <f t="shared" si="125"/>
        <v>3459.7680000001142</v>
      </c>
      <c r="N178" s="42">
        <f t="shared" si="125"/>
        <v>9669.0120000003571</v>
      </c>
      <c r="O178" s="63">
        <f t="shared" si="125"/>
        <v>0</v>
      </c>
      <c r="P178" s="63">
        <f t="shared" si="125"/>
        <v>0</v>
      </c>
      <c r="Q178" s="63">
        <f t="shared" si="125"/>
        <v>0</v>
      </c>
      <c r="R178" s="56">
        <f t="shared" si="120"/>
        <v>65170.852000002116</v>
      </c>
    </row>
    <row r="179" spans="1:20" x14ac:dyDescent="0.25">
      <c r="A179" s="149"/>
      <c r="B179" s="4" t="s">
        <v>6</v>
      </c>
      <c r="C179" s="2">
        <f t="shared" ref="C179:Q179" si="126">C137+C151+C165</f>
        <v>0</v>
      </c>
      <c r="D179" s="2">
        <f t="shared" si="126"/>
        <v>0</v>
      </c>
      <c r="E179" s="2">
        <f t="shared" si="126"/>
        <v>0</v>
      </c>
      <c r="F179" s="2">
        <f t="shared" si="126"/>
        <v>0</v>
      </c>
      <c r="G179" s="2">
        <f t="shared" si="126"/>
        <v>0</v>
      </c>
      <c r="H179" s="2">
        <f t="shared" si="126"/>
        <v>0</v>
      </c>
      <c r="I179" s="2">
        <f t="shared" si="126"/>
        <v>0</v>
      </c>
      <c r="J179" s="2">
        <f t="shared" si="126"/>
        <v>0</v>
      </c>
      <c r="K179" s="2">
        <f t="shared" si="126"/>
        <v>0</v>
      </c>
      <c r="L179" s="42">
        <f t="shared" si="126"/>
        <v>0</v>
      </c>
      <c r="M179" s="42">
        <f t="shared" si="126"/>
        <v>0</v>
      </c>
      <c r="N179" s="42">
        <f t="shared" si="126"/>
        <v>0</v>
      </c>
      <c r="O179" s="63">
        <f t="shared" si="126"/>
        <v>0</v>
      </c>
      <c r="P179" s="63">
        <f t="shared" si="126"/>
        <v>0</v>
      </c>
      <c r="Q179" s="63">
        <f t="shared" si="126"/>
        <v>0</v>
      </c>
      <c r="R179" s="56">
        <f t="shared" si="120"/>
        <v>0</v>
      </c>
    </row>
    <row r="180" spans="1:20" x14ac:dyDescent="0.25">
      <c r="A180" s="149"/>
      <c r="B180" s="4" t="s">
        <v>7</v>
      </c>
      <c r="C180" s="2">
        <f t="shared" ref="C180:Q180" si="127">C138+C152+C166</f>
        <v>0</v>
      </c>
      <c r="D180" s="2">
        <f t="shared" si="127"/>
        <v>0</v>
      </c>
      <c r="E180" s="2">
        <f t="shared" si="127"/>
        <v>0</v>
      </c>
      <c r="F180" s="2">
        <f t="shared" si="127"/>
        <v>3789.9150441399979</v>
      </c>
      <c r="G180" s="2">
        <f t="shared" si="127"/>
        <v>2459.3165680000002</v>
      </c>
      <c r="H180" s="2">
        <f t="shared" si="127"/>
        <v>491.86331360000003</v>
      </c>
      <c r="I180" s="2">
        <f t="shared" si="127"/>
        <v>0</v>
      </c>
      <c r="J180" s="2">
        <f t="shared" si="127"/>
        <v>0</v>
      </c>
      <c r="K180" s="2">
        <f t="shared" si="127"/>
        <v>0</v>
      </c>
      <c r="L180" s="42">
        <f t="shared" si="127"/>
        <v>4443.9350801999999</v>
      </c>
      <c r="M180" s="42">
        <f t="shared" si="127"/>
        <v>0</v>
      </c>
      <c r="N180" s="42">
        <f t="shared" si="127"/>
        <v>2459.3165680000002</v>
      </c>
      <c r="O180" s="63">
        <f t="shared" si="127"/>
        <v>0</v>
      </c>
      <c r="P180" s="63">
        <f t="shared" si="127"/>
        <v>0</v>
      </c>
      <c r="Q180" s="63">
        <f t="shared" si="127"/>
        <v>0</v>
      </c>
      <c r="R180" s="56">
        <f t="shared" si="120"/>
        <v>13644.346573939998</v>
      </c>
    </row>
    <row r="181" spans="1:20" x14ac:dyDescent="0.25">
      <c r="A181" s="149"/>
      <c r="B181" s="4" t="s">
        <v>8</v>
      </c>
      <c r="C181" s="2">
        <f t="shared" ref="C181:Q181" si="128">C139+C153+C167</f>
        <v>0</v>
      </c>
      <c r="D181" s="2">
        <f t="shared" si="128"/>
        <v>11179.602821211029</v>
      </c>
      <c r="E181" s="2">
        <f t="shared" si="128"/>
        <v>18883.909057274192</v>
      </c>
      <c r="F181" s="2">
        <f t="shared" si="128"/>
        <v>12756.623085203095</v>
      </c>
      <c r="G181" s="2">
        <f t="shared" si="128"/>
        <v>36691.701198959396</v>
      </c>
      <c r="H181" s="2">
        <f t="shared" si="128"/>
        <v>26195.29816886405</v>
      </c>
      <c r="I181" s="2">
        <f t="shared" si="128"/>
        <v>43825.635755873962</v>
      </c>
      <c r="J181" s="2">
        <f t="shared" si="128"/>
        <v>18337.105361510457</v>
      </c>
      <c r="K181" s="2">
        <f t="shared" si="128"/>
        <v>3126.5959543348222</v>
      </c>
      <c r="L181" s="42">
        <f t="shared" si="128"/>
        <v>34010.466121577643</v>
      </c>
      <c r="M181" s="42">
        <f t="shared" si="128"/>
        <v>13776.641305451682</v>
      </c>
      <c r="N181" s="42">
        <f t="shared" si="128"/>
        <v>62317.359905968864</v>
      </c>
      <c r="O181" s="63">
        <f t="shared" si="128"/>
        <v>0</v>
      </c>
      <c r="P181" s="63">
        <f t="shared" si="128"/>
        <v>0</v>
      </c>
      <c r="Q181" s="63">
        <f t="shared" si="128"/>
        <v>0</v>
      </c>
      <c r="R181" s="56">
        <f t="shared" si="120"/>
        <v>281100.9387362292</v>
      </c>
    </row>
    <row r="182" spans="1:20" ht="15.75" thickBot="1" x14ac:dyDescent="0.3">
      <c r="A182" s="150"/>
      <c r="B182" s="11" t="s">
        <v>12</v>
      </c>
      <c r="C182" s="10">
        <f t="shared" ref="C182:Q182" si="129">C140+C154+C168</f>
        <v>0</v>
      </c>
      <c r="D182" s="10">
        <f t="shared" si="129"/>
        <v>0</v>
      </c>
      <c r="E182" s="10">
        <f t="shared" si="129"/>
        <v>0</v>
      </c>
      <c r="F182" s="10">
        <f t="shared" si="129"/>
        <v>0</v>
      </c>
      <c r="G182" s="10">
        <f t="shared" si="129"/>
        <v>0</v>
      </c>
      <c r="H182" s="10">
        <f t="shared" si="129"/>
        <v>0</v>
      </c>
      <c r="I182" s="10">
        <f t="shared" si="129"/>
        <v>0</v>
      </c>
      <c r="J182" s="10">
        <f t="shared" si="129"/>
        <v>0</v>
      </c>
      <c r="K182" s="10">
        <f t="shared" si="129"/>
        <v>0</v>
      </c>
      <c r="L182" s="43">
        <f t="shared" si="129"/>
        <v>0</v>
      </c>
      <c r="M182" s="43">
        <f t="shared" si="129"/>
        <v>0</v>
      </c>
      <c r="N182" s="43">
        <f t="shared" si="129"/>
        <v>0</v>
      </c>
      <c r="O182" s="68">
        <f t="shared" si="129"/>
        <v>0</v>
      </c>
      <c r="P182" s="64">
        <f t="shared" si="129"/>
        <v>0</v>
      </c>
      <c r="Q182" s="84">
        <f t="shared" si="129"/>
        <v>0</v>
      </c>
      <c r="R182" s="56">
        <f t="shared" si="120"/>
        <v>0</v>
      </c>
      <c r="T182" s="128" t="s">
        <v>90</v>
      </c>
    </row>
    <row r="183" spans="1:20" ht="21.4" customHeight="1" thickBot="1" x14ac:dyDescent="0.3">
      <c r="B183" s="9" t="s">
        <v>13</v>
      </c>
      <c r="C183" s="8">
        <f t="shared" ref="C183:O183" si="130">SUM(C172:C182)</f>
        <v>92084.37878380873</v>
      </c>
      <c r="D183" s="8">
        <f t="shared" si="130"/>
        <v>2149165.1950797229</v>
      </c>
      <c r="E183" s="8">
        <f t="shared" si="130"/>
        <v>3741925.7483163886</v>
      </c>
      <c r="F183" s="8">
        <f t="shared" si="130"/>
        <v>3647612.9863054473</v>
      </c>
      <c r="G183" s="8">
        <f t="shared" si="130"/>
        <v>5542742.6070007347</v>
      </c>
      <c r="H183" s="8">
        <f t="shared" si="130"/>
        <v>5199936.4847952062</v>
      </c>
      <c r="I183" s="8">
        <f t="shared" si="130"/>
        <v>5583172.2095649987</v>
      </c>
      <c r="J183" s="8">
        <f t="shared" si="130"/>
        <v>5190531.2892574947</v>
      </c>
      <c r="K183" s="8">
        <f t="shared" si="130"/>
        <v>4654114.2391431229</v>
      </c>
      <c r="L183" s="44">
        <f t="shared" si="130"/>
        <v>4790013.6935302066</v>
      </c>
      <c r="M183" s="44">
        <f t="shared" si="130"/>
        <v>3741490.8556266413</v>
      </c>
      <c r="N183" s="44">
        <f t="shared" si="130"/>
        <v>10214996.075473197</v>
      </c>
      <c r="O183" s="71">
        <f t="shared" si="130"/>
        <v>0</v>
      </c>
      <c r="P183" s="66">
        <f t="shared" ref="P183:Q183" si="131">SUM(P172:P182)</f>
        <v>0</v>
      </c>
      <c r="Q183" s="66">
        <f t="shared" si="131"/>
        <v>0</v>
      </c>
      <c r="R183" s="57">
        <f t="shared" si="120"/>
        <v>54547785.762876973</v>
      </c>
      <c r="S183" s="77">
        <f>SUM(C4:Q14,C18:Q28,C32:Q42,C46:Q56,C60:Q70,C74:Q84,C88:Q98,C102:Q112,C116:Q126,C130:Q140)</f>
        <v>54547785.762877017</v>
      </c>
      <c r="T183" s="130">
        <f>R183+S85</f>
        <v>55134342.977042288</v>
      </c>
    </row>
    <row r="184" spans="1:20" ht="21.4" customHeight="1" x14ac:dyDescent="0.25">
      <c r="R184" s="70">
        <f>SUM(C172:Q182)</f>
        <v>54547785.76287698</v>
      </c>
    </row>
    <row r="185" spans="1:20" x14ac:dyDescent="0.25">
      <c r="C185" s="3"/>
    </row>
    <row r="186" spans="1:20" x14ac:dyDescent="0.25">
      <c r="Q186" s="117" t="s">
        <v>87</v>
      </c>
      <c r="R186" s="116">
        <f>C72</f>
        <v>586557.21416531468</v>
      </c>
    </row>
    <row r="187" spans="1:20" x14ac:dyDescent="0.25">
      <c r="Q187" s="117"/>
      <c r="R187" s="117"/>
    </row>
    <row r="188" spans="1:20" x14ac:dyDescent="0.25">
      <c r="Q188" s="117" t="s">
        <v>10</v>
      </c>
      <c r="R188" s="116">
        <f>R186+R183</f>
        <v>55134342.977042288</v>
      </c>
    </row>
    <row r="199" spans="3:18" x14ac:dyDescent="0.25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69"/>
      <c r="P199" s="69"/>
      <c r="Q199" s="69"/>
      <c r="R199" s="3"/>
    </row>
    <row r="200" spans="3:18" x14ac:dyDescent="0.25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69"/>
      <c r="P200" s="69"/>
      <c r="Q200" s="69"/>
      <c r="R200" s="3"/>
    </row>
    <row r="201" spans="3:18" x14ac:dyDescent="0.25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69"/>
      <c r="P201" s="69"/>
      <c r="Q201" s="69"/>
      <c r="R201" s="3"/>
    </row>
    <row r="202" spans="3:18" x14ac:dyDescent="0.25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69"/>
      <c r="P202" s="69"/>
      <c r="Q202" s="69"/>
      <c r="R202" s="3"/>
    </row>
    <row r="203" spans="3:18" x14ac:dyDescent="0.25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69"/>
      <c r="P203" s="69"/>
      <c r="Q203" s="69"/>
      <c r="R203" s="3"/>
    </row>
    <row r="204" spans="3:18" x14ac:dyDescent="0.25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69"/>
      <c r="P204" s="69"/>
      <c r="Q204" s="69"/>
      <c r="R204" s="3"/>
    </row>
    <row r="205" spans="3:18" x14ac:dyDescent="0.25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69"/>
      <c r="P205" s="69"/>
      <c r="Q205" s="69"/>
      <c r="R205" s="3"/>
    </row>
    <row r="206" spans="3:18" x14ac:dyDescent="0.25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69"/>
      <c r="P206" s="69"/>
      <c r="Q206" s="69"/>
      <c r="R206" s="3"/>
    </row>
    <row r="207" spans="3:18" x14ac:dyDescent="0.25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69"/>
      <c r="P207" s="69"/>
      <c r="Q207" s="69"/>
      <c r="R207" s="3"/>
    </row>
    <row r="208" spans="3:18" x14ac:dyDescent="0.25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69"/>
      <c r="P208" s="69"/>
      <c r="Q208" s="69"/>
      <c r="R208" s="3"/>
    </row>
    <row r="209" spans="3:18" x14ac:dyDescent="0.25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69"/>
      <c r="P209" s="69"/>
      <c r="Q209" s="69"/>
      <c r="R209" s="3"/>
    </row>
    <row r="210" spans="3:18" x14ac:dyDescent="0.25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69"/>
      <c r="P210" s="69"/>
      <c r="Q210" s="69"/>
      <c r="R210" s="3"/>
    </row>
  </sheetData>
  <mergeCells count="14">
    <mergeCell ref="A46:A56"/>
    <mergeCell ref="A60:A70"/>
    <mergeCell ref="A32:A42"/>
    <mergeCell ref="C1:N1"/>
    <mergeCell ref="A4:A14"/>
    <mergeCell ref="A18:A28"/>
    <mergeCell ref="A74:A84"/>
    <mergeCell ref="A88:A98"/>
    <mergeCell ref="A116:A126"/>
    <mergeCell ref="A172:A182"/>
    <mergeCell ref="A158:A168"/>
    <mergeCell ref="A144:A154"/>
    <mergeCell ref="A102:A112"/>
    <mergeCell ref="A130:A140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1:BW274"/>
  <sheetViews>
    <sheetView tabSelected="1" zoomScale="80" zoomScaleNormal="80" workbookViewId="0">
      <pane xSplit="1" ySplit="2" topLeftCell="AT170" activePane="bottomRight" state="frozen"/>
      <selection pane="topRight" activeCell="B1" sqref="B1"/>
      <selection pane="bottomLeft" activeCell="A3" sqref="A3"/>
      <selection pane="bottomRight" activeCell="AW11" sqref="AW11"/>
    </sheetView>
  </sheetViews>
  <sheetFormatPr defaultRowHeight="15" x14ac:dyDescent="0.25"/>
  <cols>
    <col min="1" max="1" width="8.28515625" style="24" customWidth="1"/>
    <col min="2" max="2" width="22.42578125" bestFit="1" customWidth="1"/>
    <col min="3" max="6" width="11.5703125" bestFit="1" customWidth="1"/>
    <col min="7" max="7" width="12" bestFit="1" customWidth="1"/>
    <col min="8" max="13" width="11.5703125" bestFit="1" customWidth="1"/>
    <col min="14" max="14" width="11.5703125" customWidth="1"/>
    <col min="15" max="16" width="11.5703125" style="65" customWidth="1"/>
    <col min="17" max="17" width="11.5703125" style="65" bestFit="1" customWidth="1"/>
    <col min="18" max="18" width="12.5703125" bestFit="1" customWidth="1"/>
    <col min="19" max="19" width="13.42578125" style="48" customWidth="1"/>
    <col min="20" max="20" width="8.28515625" style="24" customWidth="1"/>
    <col min="21" max="21" width="19.42578125" customWidth="1"/>
    <col min="22" max="32" width="11.5703125" customWidth="1"/>
    <col min="33" max="33" width="13.140625" customWidth="1"/>
    <col min="34" max="36" width="11.5703125" style="65" customWidth="1"/>
    <col min="37" max="37" width="13.7109375" customWidth="1"/>
    <col min="38" max="38" width="12.5703125" style="48" customWidth="1"/>
    <col min="39" max="39" width="8.28515625" style="24" customWidth="1"/>
    <col min="40" max="40" width="19.42578125" customWidth="1"/>
    <col min="41" max="41" width="10.5703125" customWidth="1"/>
    <col min="42" max="42" width="11.5703125" customWidth="1"/>
    <col min="43" max="43" width="10.5703125" customWidth="1"/>
    <col min="44" max="44" width="11.5703125" customWidth="1"/>
    <col min="45" max="45" width="10.5703125" customWidth="1"/>
    <col min="46" max="46" width="11.5703125" customWidth="1"/>
    <col min="47" max="47" width="10.5703125" customWidth="1"/>
    <col min="48" max="48" width="11.5703125" customWidth="1"/>
    <col min="49" max="49" width="12" customWidth="1"/>
    <col min="50" max="50" width="11.5703125" customWidth="1"/>
    <col min="51" max="51" width="10.5703125" customWidth="1"/>
    <col min="52" max="52" width="11.28515625" customWidth="1"/>
    <col min="53" max="54" width="10.5703125" style="65" customWidth="1"/>
    <col min="55" max="55" width="11.5703125" style="65" customWidth="1"/>
    <col min="56" max="56" width="12.5703125" bestFit="1" customWidth="1"/>
    <col min="57" max="57" width="12.5703125" style="45" customWidth="1"/>
    <col min="58" max="58" width="8.28515625" style="24" customWidth="1"/>
    <col min="59" max="59" width="19.42578125" customWidth="1"/>
    <col min="60" max="61" width="8.7109375" customWidth="1"/>
    <col min="62" max="70" width="10.28515625" customWidth="1"/>
    <col min="71" max="71" width="12.140625" customWidth="1"/>
    <col min="72" max="74" width="10.28515625" style="65" customWidth="1"/>
    <col min="75" max="75" width="12.5703125" bestFit="1" customWidth="1"/>
  </cols>
  <sheetData>
    <row r="1" spans="1:75" ht="33" customHeight="1" x14ac:dyDescent="0.25">
      <c r="C1" s="154" t="s">
        <v>55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2"/>
      <c r="V1" s="154" t="s">
        <v>56</v>
      </c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2"/>
      <c r="AO1" s="154" t="s">
        <v>57</v>
      </c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9"/>
      <c r="BH1" s="154" t="s">
        <v>58</v>
      </c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70"/>
    </row>
    <row r="2" spans="1:75" ht="6" customHeight="1" thickBot="1" x14ac:dyDescent="0.3"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72"/>
      <c r="P2" s="72"/>
      <c r="Q2" s="73"/>
      <c r="V2" s="30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72"/>
      <c r="AI2" s="72"/>
      <c r="AJ2" s="73"/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72"/>
      <c r="BB2" s="72"/>
      <c r="BC2" s="73"/>
      <c r="BH2" s="30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72"/>
      <c r="BU2" s="72"/>
      <c r="BV2" s="73"/>
    </row>
    <row r="3" spans="1:75" ht="15.75" thickBot="1" x14ac:dyDescent="0.3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61" t="s">
        <v>26</v>
      </c>
      <c r="P3" s="61" t="s">
        <v>25</v>
      </c>
      <c r="Q3" s="61" t="s">
        <v>24</v>
      </c>
      <c r="R3" s="54" t="s">
        <v>10</v>
      </c>
      <c r="S3" s="49"/>
      <c r="U3" s="14" t="s">
        <v>11</v>
      </c>
      <c r="V3" s="58" t="s">
        <v>26</v>
      </c>
      <c r="W3" s="58" t="s">
        <v>25</v>
      </c>
      <c r="X3" s="58" t="s">
        <v>24</v>
      </c>
      <c r="Y3" s="58" t="s">
        <v>23</v>
      </c>
      <c r="Z3" s="58" t="s">
        <v>22</v>
      </c>
      <c r="AA3" s="58" t="s">
        <v>21</v>
      </c>
      <c r="AB3" s="58" t="s">
        <v>20</v>
      </c>
      <c r="AC3" s="58" t="s">
        <v>19</v>
      </c>
      <c r="AD3" s="58" t="s">
        <v>18</v>
      </c>
      <c r="AE3" s="58" t="s">
        <v>17</v>
      </c>
      <c r="AF3" s="58" t="s">
        <v>16</v>
      </c>
      <c r="AG3" s="58" t="s">
        <v>15</v>
      </c>
      <c r="AH3" s="61" t="s">
        <v>26</v>
      </c>
      <c r="AI3" s="61" t="s">
        <v>25</v>
      </c>
      <c r="AJ3" s="61" t="s">
        <v>24</v>
      </c>
      <c r="AK3" s="54" t="s">
        <v>10</v>
      </c>
      <c r="AL3" s="49"/>
      <c r="AN3" s="14" t="s">
        <v>11</v>
      </c>
      <c r="AO3" s="58" t="s">
        <v>26</v>
      </c>
      <c r="AP3" s="58" t="s">
        <v>25</v>
      </c>
      <c r="AQ3" s="58" t="s">
        <v>24</v>
      </c>
      <c r="AR3" s="58" t="s">
        <v>23</v>
      </c>
      <c r="AS3" s="58" t="s">
        <v>22</v>
      </c>
      <c r="AT3" s="58" t="s">
        <v>21</v>
      </c>
      <c r="AU3" s="58" t="s">
        <v>20</v>
      </c>
      <c r="AV3" s="58" t="s">
        <v>19</v>
      </c>
      <c r="AW3" s="58" t="s">
        <v>18</v>
      </c>
      <c r="AX3" s="58" t="s">
        <v>17</v>
      </c>
      <c r="AY3" s="58" t="s">
        <v>16</v>
      </c>
      <c r="AZ3" s="58" t="s">
        <v>15</v>
      </c>
      <c r="BA3" s="61" t="s">
        <v>26</v>
      </c>
      <c r="BB3" s="61" t="s">
        <v>25</v>
      </c>
      <c r="BC3" s="61" t="s">
        <v>24</v>
      </c>
      <c r="BD3" s="54" t="s">
        <v>10</v>
      </c>
      <c r="BE3" s="47"/>
      <c r="BG3" s="14" t="s">
        <v>11</v>
      </c>
      <c r="BH3" s="58" t="s">
        <v>26</v>
      </c>
      <c r="BI3" s="58" t="s">
        <v>25</v>
      </c>
      <c r="BJ3" s="58" t="s">
        <v>24</v>
      </c>
      <c r="BK3" s="58" t="s">
        <v>23</v>
      </c>
      <c r="BL3" s="58" t="s">
        <v>22</v>
      </c>
      <c r="BM3" s="58" t="s">
        <v>21</v>
      </c>
      <c r="BN3" s="58" t="s">
        <v>20</v>
      </c>
      <c r="BO3" s="58" t="s">
        <v>19</v>
      </c>
      <c r="BP3" s="58" t="s">
        <v>18</v>
      </c>
      <c r="BQ3" s="58" t="s">
        <v>17</v>
      </c>
      <c r="BR3" s="58" t="s">
        <v>16</v>
      </c>
      <c r="BS3" s="58" t="s">
        <v>15</v>
      </c>
      <c r="BT3" s="61" t="s">
        <v>26</v>
      </c>
      <c r="BU3" s="61" t="s">
        <v>25</v>
      </c>
      <c r="BV3" s="61" t="s">
        <v>24</v>
      </c>
      <c r="BW3" s="54" t="s">
        <v>10</v>
      </c>
    </row>
    <row r="4" spans="1:75" ht="15" customHeight="1" x14ac:dyDescent="0.25">
      <c r="A4" s="166" t="s">
        <v>52</v>
      </c>
      <c r="B4" s="12" t="s">
        <v>43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67"/>
      <c r="P4" s="67"/>
      <c r="Q4" s="67"/>
      <c r="R4" s="26">
        <f t="shared" ref="R4:R17" si="0">SUM(C4:Q4)</f>
        <v>0</v>
      </c>
      <c r="T4" s="166" t="s">
        <v>52</v>
      </c>
      <c r="U4" s="12" t="s">
        <v>43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67"/>
      <c r="AI4" s="67"/>
      <c r="AJ4" s="67"/>
      <c r="AK4" s="26">
        <f t="shared" ref="AK4:AK17" si="1">SUM(V4:AJ4)</f>
        <v>0</v>
      </c>
      <c r="AM4" s="166" t="s">
        <v>52</v>
      </c>
      <c r="AN4" s="12" t="s">
        <v>43</v>
      </c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67"/>
      <c r="BB4" s="67"/>
      <c r="BC4" s="67"/>
      <c r="BD4" s="26">
        <f t="shared" ref="BD4:BD17" si="2">SUM(AO4:BC4)</f>
        <v>0</v>
      </c>
      <c r="BF4" s="166" t="s">
        <v>52</v>
      </c>
      <c r="BG4" s="12" t="s">
        <v>43</v>
      </c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67"/>
      <c r="BU4" s="67"/>
      <c r="BV4" s="67"/>
      <c r="BW4" s="26">
        <f t="shared" ref="BW4:BW17" si="3">SUM(BH4:BV4)</f>
        <v>0</v>
      </c>
    </row>
    <row r="5" spans="1:75" x14ac:dyDescent="0.25">
      <c r="A5" s="167"/>
      <c r="B5" s="2" t="s">
        <v>42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74"/>
      <c r="P5" s="74"/>
      <c r="Q5" s="74"/>
      <c r="R5" s="25">
        <f t="shared" si="0"/>
        <v>0</v>
      </c>
      <c r="T5" s="167"/>
      <c r="U5" s="2" t="s">
        <v>42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74"/>
      <c r="AI5" s="74"/>
      <c r="AJ5" s="74"/>
      <c r="AK5" s="25">
        <f t="shared" si="1"/>
        <v>0</v>
      </c>
      <c r="AM5" s="167"/>
      <c r="AN5" s="2" t="s">
        <v>42</v>
      </c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74"/>
      <c r="BB5" s="74"/>
      <c r="BC5" s="74"/>
      <c r="BD5" s="25">
        <f t="shared" si="2"/>
        <v>0</v>
      </c>
      <c r="BF5" s="167"/>
      <c r="BG5" s="2" t="s">
        <v>42</v>
      </c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74"/>
      <c r="BU5" s="74"/>
      <c r="BV5" s="74"/>
      <c r="BW5" s="25">
        <f t="shared" si="3"/>
        <v>0</v>
      </c>
    </row>
    <row r="6" spans="1:75" x14ac:dyDescent="0.25">
      <c r="A6" s="167"/>
      <c r="B6" s="2" t="s">
        <v>41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4"/>
      <c r="P6" s="74"/>
      <c r="Q6" s="74"/>
      <c r="R6" s="25">
        <f t="shared" si="0"/>
        <v>0</v>
      </c>
      <c r="T6" s="167"/>
      <c r="U6" s="2" t="s">
        <v>41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74"/>
      <c r="AI6" s="74"/>
      <c r="AJ6" s="74"/>
      <c r="AK6" s="25">
        <f t="shared" si="1"/>
        <v>0</v>
      </c>
      <c r="AM6" s="167"/>
      <c r="AN6" s="2" t="s">
        <v>41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74"/>
      <c r="BB6" s="74"/>
      <c r="BC6" s="74"/>
      <c r="BD6" s="25">
        <f t="shared" si="2"/>
        <v>0</v>
      </c>
      <c r="BF6" s="167"/>
      <c r="BG6" s="2" t="s">
        <v>41</v>
      </c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74"/>
      <c r="BU6" s="74"/>
      <c r="BV6" s="74"/>
      <c r="BW6" s="25">
        <f t="shared" si="3"/>
        <v>0</v>
      </c>
    </row>
    <row r="7" spans="1:75" x14ac:dyDescent="0.25">
      <c r="A7" s="167"/>
      <c r="B7" s="2" t="s">
        <v>40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74"/>
      <c r="P7" s="74"/>
      <c r="Q7" s="74"/>
      <c r="R7" s="25">
        <f t="shared" si="0"/>
        <v>0</v>
      </c>
      <c r="T7" s="167"/>
      <c r="U7" s="2" t="s">
        <v>40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74"/>
      <c r="AI7" s="74"/>
      <c r="AJ7" s="74"/>
      <c r="AK7" s="25">
        <f t="shared" si="1"/>
        <v>0</v>
      </c>
      <c r="AM7" s="167"/>
      <c r="AN7" s="2" t="s">
        <v>40</v>
      </c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74"/>
      <c r="BB7" s="74"/>
      <c r="BC7" s="74"/>
      <c r="BD7" s="25">
        <f t="shared" si="2"/>
        <v>0</v>
      </c>
      <c r="BF7" s="167"/>
      <c r="BG7" s="2" t="s">
        <v>40</v>
      </c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74"/>
      <c r="BU7" s="74"/>
      <c r="BV7" s="74"/>
      <c r="BW7" s="25">
        <f t="shared" si="3"/>
        <v>0</v>
      </c>
    </row>
    <row r="8" spans="1:75" x14ac:dyDescent="0.25">
      <c r="A8" s="167"/>
      <c r="B8" s="2" t="s">
        <v>39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4"/>
      <c r="P8" s="74"/>
      <c r="Q8" s="74"/>
      <c r="R8" s="25">
        <f t="shared" si="0"/>
        <v>0</v>
      </c>
      <c r="T8" s="167"/>
      <c r="U8" s="2" t="s">
        <v>39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74"/>
      <c r="AI8" s="74"/>
      <c r="AJ8" s="74"/>
      <c r="AK8" s="25">
        <f t="shared" si="1"/>
        <v>0</v>
      </c>
      <c r="AM8" s="167"/>
      <c r="AN8" s="2" t="s">
        <v>39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74"/>
      <c r="BB8" s="74"/>
      <c r="BC8" s="74"/>
      <c r="BD8" s="25">
        <f t="shared" si="2"/>
        <v>0</v>
      </c>
      <c r="BF8" s="167"/>
      <c r="BG8" s="2" t="s">
        <v>39</v>
      </c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74"/>
      <c r="BU8" s="74"/>
      <c r="BV8" s="74"/>
      <c r="BW8" s="25">
        <f t="shared" si="3"/>
        <v>0</v>
      </c>
    </row>
    <row r="9" spans="1:75" x14ac:dyDescent="0.25">
      <c r="A9" s="167"/>
      <c r="B9" s="2" t="s">
        <v>38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4"/>
      <c r="P9" s="74"/>
      <c r="Q9" s="74"/>
      <c r="R9" s="25">
        <f t="shared" si="0"/>
        <v>0</v>
      </c>
      <c r="T9" s="167"/>
      <c r="U9" s="2" t="s">
        <v>38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74"/>
      <c r="AI9" s="74"/>
      <c r="AJ9" s="74"/>
      <c r="AK9" s="25">
        <f t="shared" si="1"/>
        <v>0</v>
      </c>
      <c r="AM9" s="167"/>
      <c r="AN9" s="2" t="s">
        <v>38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74"/>
      <c r="BB9" s="74"/>
      <c r="BC9" s="74"/>
      <c r="BD9" s="25">
        <f t="shared" si="2"/>
        <v>0</v>
      </c>
      <c r="BF9" s="167"/>
      <c r="BG9" s="2" t="s">
        <v>38</v>
      </c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74"/>
      <c r="BU9" s="74"/>
      <c r="BV9" s="74"/>
      <c r="BW9" s="25">
        <f t="shared" si="3"/>
        <v>0</v>
      </c>
    </row>
    <row r="10" spans="1:75" x14ac:dyDescent="0.25">
      <c r="A10" s="167"/>
      <c r="B10" s="2" t="s">
        <v>37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74"/>
      <c r="P10" s="74"/>
      <c r="Q10" s="74"/>
      <c r="R10" s="25">
        <f t="shared" si="0"/>
        <v>0</v>
      </c>
      <c r="T10" s="167"/>
      <c r="U10" s="2" t="s">
        <v>37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4"/>
      <c r="AI10" s="74"/>
      <c r="AJ10" s="74"/>
      <c r="AK10" s="25">
        <f t="shared" si="1"/>
        <v>0</v>
      </c>
      <c r="AM10" s="167"/>
      <c r="AN10" s="2" t="s">
        <v>37</v>
      </c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74"/>
      <c r="BB10" s="74"/>
      <c r="BC10" s="74"/>
      <c r="BD10" s="25">
        <f t="shared" si="2"/>
        <v>0</v>
      </c>
      <c r="BF10" s="167"/>
      <c r="BG10" s="2" t="s">
        <v>37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74"/>
      <c r="BU10" s="74"/>
      <c r="BV10" s="74"/>
      <c r="BW10" s="25">
        <f t="shared" si="3"/>
        <v>0</v>
      </c>
    </row>
    <row r="11" spans="1:75" x14ac:dyDescent="0.25">
      <c r="A11" s="167"/>
      <c r="B11" s="2" t="s">
        <v>36</v>
      </c>
      <c r="C11" s="2"/>
      <c r="D11" s="2">
        <v>154014.06524705878</v>
      </c>
      <c r="E11" s="2">
        <v>288263.15980761423</v>
      </c>
      <c r="F11" s="2">
        <v>80627.875205661447</v>
      </c>
      <c r="G11" s="2"/>
      <c r="H11" s="2">
        <v>6351.251438004284</v>
      </c>
      <c r="I11" s="2"/>
      <c r="J11" s="2"/>
      <c r="K11" s="2"/>
      <c r="L11" s="2"/>
      <c r="M11" s="2"/>
      <c r="N11" s="2"/>
      <c r="O11" s="74"/>
      <c r="P11" s="74"/>
      <c r="Q11" s="74"/>
      <c r="R11" s="25">
        <f t="shared" si="0"/>
        <v>529256.35169833875</v>
      </c>
      <c r="T11" s="167"/>
      <c r="U11" s="2" t="s">
        <v>36</v>
      </c>
      <c r="V11" s="2"/>
      <c r="W11" s="2">
        <v>57251.783161675339</v>
      </c>
      <c r="X11" s="2">
        <v>1793869.6809817727</v>
      </c>
      <c r="Y11" s="2">
        <v>637229.47374396038</v>
      </c>
      <c r="Z11" s="2">
        <v>558004.90663431643</v>
      </c>
      <c r="AA11" s="2">
        <v>1059664.2585803398</v>
      </c>
      <c r="AB11" s="2">
        <v>1036770.6149999999</v>
      </c>
      <c r="AC11" s="2">
        <v>361767.82799999992</v>
      </c>
      <c r="AD11" s="2"/>
      <c r="AE11" s="2"/>
      <c r="AF11" s="2"/>
      <c r="AG11" s="2">
        <v>42554.509758575601</v>
      </c>
      <c r="AH11" s="74"/>
      <c r="AI11" s="74"/>
      <c r="AJ11" s="74"/>
      <c r="AK11" s="25">
        <f t="shared" si="1"/>
        <v>5547113.0558606405</v>
      </c>
      <c r="AM11" s="167"/>
      <c r="AN11" s="2" t="s">
        <v>36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74"/>
      <c r="BB11" s="74"/>
      <c r="BC11" s="74"/>
      <c r="BD11" s="25">
        <f t="shared" si="2"/>
        <v>0</v>
      </c>
      <c r="BF11" s="167"/>
      <c r="BG11" s="2" t="s">
        <v>36</v>
      </c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74"/>
      <c r="BU11" s="74"/>
      <c r="BV11" s="74"/>
      <c r="BW11" s="25">
        <f t="shared" si="3"/>
        <v>0</v>
      </c>
    </row>
    <row r="12" spans="1:75" x14ac:dyDescent="0.25">
      <c r="A12" s="167"/>
      <c r="B12" s="2" t="s">
        <v>35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74"/>
      <c r="P12" s="74"/>
      <c r="Q12" s="74"/>
      <c r="R12" s="25">
        <f t="shared" si="0"/>
        <v>0</v>
      </c>
      <c r="T12" s="167"/>
      <c r="U12" s="2" t="s">
        <v>35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4"/>
      <c r="AI12" s="74"/>
      <c r="AJ12" s="74"/>
      <c r="AK12" s="25">
        <f t="shared" si="1"/>
        <v>0</v>
      </c>
      <c r="AM12" s="167"/>
      <c r="AN12" s="2" t="s">
        <v>35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74"/>
      <c r="BB12" s="74"/>
      <c r="BC12" s="74"/>
      <c r="BD12" s="25">
        <f t="shared" si="2"/>
        <v>0</v>
      </c>
      <c r="BF12" s="167"/>
      <c r="BG12" s="2" t="s">
        <v>35</v>
      </c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74"/>
      <c r="BU12" s="74"/>
      <c r="BV12" s="74"/>
      <c r="BW12" s="25">
        <f t="shared" si="3"/>
        <v>0</v>
      </c>
    </row>
    <row r="13" spans="1:75" x14ac:dyDescent="0.25">
      <c r="A13" s="167"/>
      <c r="B13" s="2" t="s">
        <v>34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74"/>
      <c r="P13" s="74"/>
      <c r="Q13" s="74"/>
      <c r="R13" s="25">
        <f t="shared" si="0"/>
        <v>0</v>
      </c>
      <c r="T13" s="167"/>
      <c r="U13" s="2" t="s">
        <v>34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74"/>
      <c r="AI13" s="74"/>
      <c r="AJ13" s="74"/>
      <c r="AK13" s="25">
        <f t="shared" si="1"/>
        <v>0</v>
      </c>
      <c r="AM13" s="167"/>
      <c r="AN13" s="2" t="s">
        <v>34</v>
      </c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74"/>
      <c r="BB13" s="74"/>
      <c r="BC13" s="74"/>
      <c r="BD13" s="25">
        <f t="shared" si="2"/>
        <v>0</v>
      </c>
      <c r="BF13" s="167"/>
      <c r="BG13" s="2" t="s">
        <v>34</v>
      </c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74"/>
      <c r="BU13" s="74"/>
      <c r="BV13" s="74"/>
      <c r="BW13" s="25">
        <f t="shared" si="3"/>
        <v>0</v>
      </c>
    </row>
    <row r="14" spans="1:75" x14ac:dyDescent="0.25">
      <c r="A14" s="167"/>
      <c r="B14" s="2" t="s">
        <v>33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74"/>
      <c r="P14" s="74"/>
      <c r="Q14" s="74"/>
      <c r="R14" s="25">
        <f t="shared" si="0"/>
        <v>0</v>
      </c>
      <c r="T14" s="167"/>
      <c r="U14" s="2" t="s">
        <v>33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4"/>
      <c r="AI14" s="74"/>
      <c r="AJ14" s="74"/>
      <c r="AK14" s="25">
        <f t="shared" si="1"/>
        <v>0</v>
      </c>
      <c r="AM14" s="167"/>
      <c r="AN14" s="2" t="s">
        <v>33</v>
      </c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74"/>
      <c r="BB14" s="74"/>
      <c r="BC14" s="74"/>
      <c r="BD14" s="25">
        <f t="shared" si="2"/>
        <v>0</v>
      </c>
      <c r="BF14" s="167"/>
      <c r="BG14" s="2" t="s">
        <v>33</v>
      </c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74"/>
      <c r="BU14" s="74"/>
      <c r="BV14" s="74"/>
      <c r="BW14" s="25">
        <f t="shared" si="3"/>
        <v>0</v>
      </c>
    </row>
    <row r="15" spans="1:75" x14ac:dyDescent="0.25">
      <c r="A15" s="167"/>
      <c r="B15" s="2" t="s">
        <v>32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74"/>
      <c r="P15" s="74"/>
      <c r="Q15" s="74"/>
      <c r="R15" s="25">
        <f t="shared" si="0"/>
        <v>0</v>
      </c>
      <c r="T15" s="167"/>
      <c r="U15" s="2" t="s">
        <v>32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74"/>
      <c r="AI15" s="74"/>
      <c r="AJ15" s="74"/>
      <c r="AK15" s="25">
        <f t="shared" si="1"/>
        <v>0</v>
      </c>
      <c r="AM15" s="167"/>
      <c r="AN15" s="2" t="s">
        <v>32</v>
      </c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74"/>
      <c r="BB15" s="74"/>
      <c r="BC15" s="74"/>
      <c r="BD15" s="25">
        <f t="shared" si="2"/>
        <v>0</v>
      </c>
      <c r="BF15" s="167"/>
      <c r="BG15" s="2" t="s">
        <v>32</v>
      </c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74"/>
      <c r="BU15" s="74"/>
      <c r="BV15" s="74"/>
      <c r="BW15" s="25">
        <f t="shared" si="3"/>
        <v>0</v>
      </c>
    </row>
    <row r="16" spans="1:75" ht="16.5" customHeight="1" thickBot="1" x14ac:dyDescent="0.3">
      <c r="A16" s="168"/>
      <c r="B16" s="2" t="s">
        <v>31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74"/>
      <c r="P16" s="74"/>
      <c r="Q16" s="74"/>
      <c r="R16" s="25">
        <f t="shared" si="0"/>
        <v>0</v>
      </c>
      <c r="T16" s="168"/>
      <c r="U16" s="2" t="s">
        <v>31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4"/>
      <c r="AI16" s="74"/>
      <c r="AJ16" s="74"/>
      <c r="AK16" s="25">
        <f t="shared" si="1"/>
        <v>0</v>
      </c>
      <c r="AM16" s="168"/>
      <c r="AN16" s="2" t="s">
        <v>31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74"/>
      <c r="BB16" s="74"/>
      <c r="BC16" s="74"/>
      <c r="BD16" s="25">
        <f t="shared" si="2"/>
        <v>0</v>
      </c>
      <c r="BF16" s="168"/>
      <c r="BG16" s="2" t="s">
        <v>31</v>
      </c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74"/>
      <c r="BU16" s="74"/>
      <c r="BV16" s="74"/>
      <c r="BW16" s="25">
        <f t="shared" si="3"/>
        <v>0</v>
      </c>
    </row>
    <row r="17" spans="1:75" ht="21.75" thickBot="1" x14ac:dyDescent="0.3">
      <c r="A17" s="28"/>
      <c r="B17" s="6" t="s">
        <v>13</v>
      </c>
      <c r="C17" s="8">
        <f>SUM(C4:C16)</f>
        <v>0</v>
      </c>
      <c r="D17" s="8">
        <f t="shared" ref="D17:Q17" si="4">SUM(D4:D16)</f>
        <v>154014.06524705878</v>
      </c>
      <c r="E17" s="8">
        <f t="shared" si="4"/>
        <v>288263.15980761423</v>
      </c>
      <c r="F17" s="8">
        <f t="shared" si="4"/>
        <v>80627.875205661447</v>
      </c>
      <c r="G17" s="8">
        <f t="shared" si="4"/>
        <v>0</v>
      </c>
      <c r="H17" s="8">
        <f t="shared" si="4"/>
        <v>6351.251438004284</v>
      </c>
      <c r="I17" s="8">
        <f t="shared" si="4"/>
        <v>0</v>
      </c>
      <c r="J17" s="8">
        <f t="shared" si="4"/>
        <v>0</v>
      </c>
      <c r="K17" s="8">
        <f t="shared" si="4"/>
        <v>0</v>
      </c>
      <c r="L17" s="8">
        <f t="shared" si="4"/>
        <v>0</v>
      </c>
      <c r="M17" s="8">
        <f t="shared" si="4"/>
        <v>0</v>
      </c>
      <c r="N17" s="8">
        <f t="shared" si="4"/>
        <v>0</v>
      </c>
      <c r="O17" s="75">
        <f t="shared" si="4"/>
        <v>0</v>
      </c>
      <c r="P17" s="75">
        <f t="shared" si="4"/>
        <v>0</v>
      </c>
      <c r="Q17" s="75">
        <f t="shared" si="4"/>
        <v>0</v>
      </c>
      <c r="R17" s="7">
        <f t="shared" si="0"/>
        <v>529256.35169833875</v>
      </c>
      <c r="T17" s="28"/>
      <c r="U17" s="6" t="s">
        <v>13</v>
      </c>
      <c r="V17" s="8">
        <f>SUM(V4:V16)</f>
        <v>0</v>
      </c>
      <c r="W17" s="8">
        <f t="shared" ref="W17" si="5">SUM(W4:W16)</f>
        <v>57251.783161675339</v>
      </c>
      <c r="X17" s="8">
        <f t="shared" ref="X17" si="6">SUM(X4:X16)</f>
        <v>1793869.6809817727</v>
      </c>
      <c r="Y17" s="8">
        <f t="shared" ref="Y17" si="7">SUM(Y4:Y16)</f>
        <v>637229.47374396038</v>
      </c>
      <c r="Z17" s="8">
        <f t="shared" ref="Z17" si="8">SUM(Z4:Z16)</f>
        <v>558004.90663431643</v>
      </c>
      <c r="AA17" s="8">
        <f t="shared" ref="AA17" si="9">SUM(AA4:AA16)</f>
        <v>1059664.2585803398</v>
      </c>
      <c r="AB17" s="8">
        <f t="shared" ref="AB17" si="10">SUM(AB4:AB16)</f>
        <v>1036770.6149999999</v>
      </c>
      <c r="AC17" s="8">
        <f t="shared" ref="AC17" si="11">SUM(AC4:AC16)</f>
        <v>361767.82799999992</v>
      </c>
      <c r="AD17" s="8">
        <f t="shared" ref="AD17" si="12">SUM(AD4:AD16)</f>
        <v>0</v>
      </c>
      <c r="AE17" s="8">
        <f t="shared" ref="AE17" si="13">SUM(AE4:AE16)</f>
        <v>0</v>
      </c>
      <c r="AF17" s="8">
        <f t="shared" ref="AF17" si="14">SUM(AF4:AF16)</f>
        <v>0</v>
      </c>
      <c r="AG17" s="8">
        <f t="shared" ref="AG17" si="15">SUM(AG4:AG16)</f>
        <v>42554.509758575601</v>
      </c>
      <c r="AH17" s="75">
        <f t="shared" ref="AH17" si="16">SUM(AH4:AH16)</f>
        <v>0</v>
      </c>
      <c r="AI17" s="75">
        <f t="shared" ref="AI17" si="17">SUM(AI4:AI16)</f>
        <v>0</v>
      </c>
      <c r="AJ17" s="75">
        <f t="shared" ref="AJ17" si="18">SUM(AJ4:AJ16)</f>
        <v>0</v>
      </c>
      <c r="AK17" s="7">
        <f t="shared" si="1"/>
        <v>5547113.0558606405</v>
      </c>
      <c r="AM17" s="28"/>
      <c r="AN17" s="6" t="s">
        <v>13</v>
      </c>
      <c r="AO17" s="8">
        <f>SUM(AO4:AO16)</f>
        <v>0</v>
      </c>
      <c r="AP17" s="8">
        <f t="shared" ref="AP17" si="19">SUM(AP4:AP16)</f>
        <v>0</v>
      </c>
      <c r="AQ17" s="8">
        <f t="shared" ref="AQ17" si="20">SUM(AQ4:AQ16)</f>
        <v>0</v>
      </c>
      <c r="AR17" s="8">
        <f t="shared" ref="AR17" si="21">SUM(AR4:AR16)</f>
        <v>0</v>
      </c>
      <c r="AS17" s="8">
        <f t="shared" ref="AS17" si="22">SUM(AS4:AS16)</f>
        <v>0</v>
      </c>
      <c r="AT17" s="8">
        <f t="shared" ref="AT17" si="23">SUM(AT4:AT16)</f>
        <v>0</v>
      </c>
      <c r="AU17" s="8">
        <f t="shared" ref="AU17" si="24">SUM(AU4:AU16)</f>
        <v>0</v>
      </c>
      <c r="AV17" s="8">
        <f t="shared" ref="AV17" si="25">SUM(AV4:AV16)</f>
        <v>0</v>
      </c>
      <c r="AW17" s="8">
        <f t="shared" ref="AW17" si="26">SUM(AW4:AW16)</f>
        <v>0</v>
      </c>
      <c r="AX17" s="8">
        <f t="shared" ref="AX17" si="27">SUM(AX4:AX16)</f>
        <v>0</v>
      </c>
      <c r="AY17" s="8">
        <f t="shared" ref="AY17" si="28">SUM(AY4:AY16)</f>
        <v>0</v>
      </c>
      <c r="AZ17" s="8">
        <f t="shared" ref="AZ17" si="29">SUM(AZ4:AZ16)</f>
        <v>0</v>
      </c>
      <c r="BA17" s="75">
        <f t="shared" ref="BA17" si="30">SUM(BA4:BA16)</f>
        <v>0</v>
      </c>
      <c r="BB17" s="75">
        <f t="shared" ref="BB17" si="31">SUM(BB4:BB16)</f>
        <v>0</v>
      </c>
      <c r="BC17" s="75">
        <f t="shared" ref="BC17" si="32">SUM(BC4:BC16)</f>
        <v>0</v>
      </c>
      <c r="BD17" s="7">
        <f t="shared" si="2"/>
        <v>0</v>
      </c>
      <c r="BE17" s="46"/>
      <c r="BF17" s="28"/>
      <c r="BG17" s="6" t="s">
        <v>13</v>
      </c>
      <c r="BH17" s="8">
        <f>SUM(BH4:BH16)</f>
        <v>0</v>
      </c>
      <c r="BI17" s="8">
        <f t="shared" ref="BI17" si="33">SUM(BI4:BI16)</f>
        <v>0</v>
      </c>
      <c r="BJ17" s="8">
        <f t="shared" ref="BJ17" si="34">SUM(BJ4:BJ16)</f>
        <v>0</v>
      </c>
      <c r="BK17" s="8">
        <f t="shared" ref="BK17" si="35">SUM(BK4:BK16)</f>
        <v>0</v>
      </c>
      <c r="BL17" s="8">
        <f t="shared" ref="BL17" si="36">SUM(BL4:BL16)</f>
        <v>0</v>
      </c>
      <c r="BM17" s="8">
        <f t="shared" ref="BM17" si="37">SUM(BM4:BM16)</f>
        <v>0</v>
      </c>
      <c r="BN17" s="8">
        <f t="shared" ref="BN17" si="38">SUM(BN4:BN16)</f>
        <v>0</v>
      </c>
      <c r="BO17" s="8">
        <f t="shared" ref="BO17" si="39">SUM(BO4:BO16)</f>
        <v>0</v>
      </c>
      <c r="BP17" s="8">
        <f t="shared" ref="BP17" si="40">SUM(BP4:BP16)</f>
        <v>0</v>
      </c>
      <c r="BQ17" s="8">
        <f t="shared" ref="BQ17" si="41">SUM(BQ4:BQ16)</f>
        <v>0</v>
      </c>
      <c r="BR17" s="8">
        <f t="shared" ref="BR17" si="42">SUM(BR4:BR16)</f>
        <v>0</v>
      </c>
      <c r="BS17" s="8">
        <f t="shared" ref="BS17" si="43">SUM(BS4:BS16)</f>
        <v>0</v>
      </c>
      <c r="BT17" s="75">
        <f t="shared" ref="BT17" si="44">SUM(BT4:BT16)</f>
        <v>0</v>
      </c>
      <c r="BU17" s="75">
        <f t="shared" ref="BU17" si="45">SUM(BU4:BU16)</f>
        <v>0</v>
      </c>
      <c r="BV17" s="75">
        <f t="shared" ref="BV17" si="46">SUM(BV4:BV16)</f>
        <v>0</v>
      </c>
      <c r="BW17" s="7">
        <f t="shared" si="3"/>
        <v>0</v>
      </c>
    </row>
    <row r="18" spans="1:75" ht="21.75" thickBot="1" x14ac:dyDescent="0.3">
      <c r="A18" s="28"/>
      <c r="R18" s="76">
        <f>SUM(C4:Q16)</f>
        <v>529256.35169833875</v>
      </c>
      <c r="T18" s="28"/>
      <c r="AK18" s="76">
        <f>SUM(V4:AJ16)</f>
        <v>5547113.0558606405</v>
      </c>
      <c r="AM18" s="28"/>
      <c r="BD18" s="76">
        <f>SUM(AO4:BC16)</f>
        <v>0</v>
      </c>
      <c r="BE18" s="46"/>
      <c r="BF18" s="28"/>
      <c r="BW18" s="76">
        <f>SUM(BH4:BV16)</f>
        <v>0</v>
      </c>
    </row>
    <row r="19" spans="1:75" ht="21.75" thickBot="1" x14ac:dyDescent="0.3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61" t="s">
        <v>26</v>
      </c>
      <c r="P19" s="61" t="s">
        <v>25</v>
      </c>
      <c r="Q19" s="61" t="s">
        <v>24</v>
      </c>
      <c r="R19" s="54" t="s">
        <v>10</v>
      </c>
      <c r="S19" s="49"/>
      <c r="T19" s="28"/>
      <c r="U19" s="14" t="s">
        <v>11</v>
      </c>
      <c r="V19" s="58" t="s">
        <v>26</v>
      </c>
      <c r="W19" s="58" t="s">
        <v>25</v>
      </c>
      <c r="X19" s="58" t="s">
        <v>24</v>
      </c>
      <c r="Y19" s="58" t="s">
        <v>23</v>
      </c>
      <c r="Z19" s="58" t="s">
        <v>22</v>
      </c>
      <c r="AA19" s="58" t="s">
        <v>21</v>
      </c>
      <c r="AB19" s="58" t="s">
        <v>20</v>
      </c>
      <c r="AC19" s="58" t="s">
        <v>19</v>
      </c>
      <c r="AD19" s="58" t="s">
        <v>18</v>
      </c>
      <c r="AE19" s="58" t="s">
        <v>17</v>
      </c>
      <c r="AF19" s="58" t="s">
        <v>16</v>
      </c>
      <c r="AG19" s="58" t="s">
        <v>15</v>
      </c>
      <c r="AH19" s="61" t="s">
        <v>26</v>
      </c>
      <c r="AI19" s="61" t="s">
        <v>25</v>
      </c>
      <c r="AJ19" s="61" t="s">
        <v>24</v>
      </c>
      <c r="AK19" s="54" t="s">
        <v>10</v>
      </c>
      <c r="AL19" s="49"/>
      <c r="AM19" s="28"/>
      <c r="AN19" s="14" t="s">
        <v>11</v>
      </c>
      <c r="AO19" s="58" t="s">
        <v>26</v>
      </c>
      <c r="AP19" s="58" t="s">
        <v>25</v>
      </c>
      <c r="AQ19" s="58" t="s">
        <v>24</v>
      </c>
      <c r="AR19" s="58" t="s">
        <v>23</v>
      </c>
      <c r="AS19" s="58" t="s">
        <v>22</v>
      </c>
      <c r="AT19" s="58" t="s">
        <v>21</v>
      </c>
      <c r="AU19" s="58" t="s">
        <v>20</v>
      </c>
      <c r="AV19" s="58" t="s">
        <v>19</v>
      </c>
      <c r="AW19" s="58" t="s">
        <v>18</v>
      </c>
      <c r="AX19" s="58" t="s">
        <v>17</v>
      </c>
      <c r="AY19" s="58" t="s">
        <v>16</v>
      </c>
      <c r="AZ19" s="58" t="s">
        <v>15</v>
      </c>
      <c r="BA19" s="61" t="s">
        <v>26</v>
      </c>
      <c r="BB19" s="61" t="s">
        <v>25</v>
      </c>
      <c r="BC19" s="61" t="s">
        <v>24</v>
      </c>
      <c r="BD19" s="54" t="s">
        <v>10</v>
      </c>
      <c r="BE19" s="47"/>
      <c r="BF19" s="28"/>
      <c r="BG19" s="14" t="s">
        <v>11</v>
      </c>
      <c r="BH19" s="58" t="s">
        <v>26</v>
      </c>
      <c r="BI19" s="58" t="s">
        <v>25</v>
      </c>
      <c r="BJ19" s="58" t="s">
        <v>24</v>
      </c>
      <c r="BK19" s="58" t="s">
        <v>23</v>
      </c>
      <c r="BL19" s="58" t="s">
        <v>22</v>
      </c>
      <c r="BM19" s="58" t="s">
        <v>21</v>
      </c>
      <c r="BN19" s="58" t="s">
        <v>20</v>
      </c>
      <c r="BO19" s="58" t="s">
        <v>19</v>
      </c>
      <c r="BP19" s="58" t="s">
        <v>18</v>
      </c>
      <c r="BQ19" s="58" t="s">
        <v>17</v>
      </c>
      <c r="BR19" s="58" t="s">
        <v>16</v>
      </c>
      <c r="BS19" s="58" t="s">
        <v>15</v>
      </c>
      <c r="BT19" s="61" t="s">
        <v>26</v>
      </c>
      <c r="BU19" s="61" t="s">
        <v>25</v>
      </c>
      <c r="BV19" s="61" t="s">
        <v>24</v>
      </c>
      <c r="BW19" s="54" t="s">
        <v>10</v>
      </c>
    </row>
    <row r="20" spans="1:75" ht="15" customHeight="1" x14ac:dyDescent="0.25">
      <c r="A20" s="160" t="s">
        <v>51</v>
      </c>
      <c r="B20" s="12" t="s">
        <v>43</v>
      </c>
      <c r="C20" s="12">
        <v>0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67"/>
      <c r="P20" s="67"/>
      <c r="Q20" s="67"/>
      <c r="R20" s="26">
        <f t="shared" ref="R20:R33" si="47">SUM(C20:Q20)</f>
        <v>0</v>
      </c>
      <c r="T20" s="160" t="s">
        <v>51</v>
      </c>
      <c r="U20" s="12" t="s">
        <v>43</v>
      </c>
      <c r="V20" s="12">
        <v>0</v>
      </c>
      <c r="W20" s="12"/>
      <c r="X20" s="12"/>
      <c r="Y20" s="12"/>
      <c r="Z20" s="12"/>
      <c r="AA20" s="12"/>
      <c r="AB20" s="12"/>
      <c r="AC20" s="12"/>
      <c r="AD20" s="12">
        <v>323244</v>
      </c>
      <c r="AE20" s="12"/>
      <c r="AF20" s="12"/>
      <c r="AG20" s="12">
        <v>240954.12224519654</v>
      </c>
      <c r="AH20" s="67"/>
      <c r="AI20" s="67"/>
      <c r="AJ20" s="67"/>
      <c r="AK20" s="26">
        <f t="shared" ref="AK20:AK33" si="48">SUM(V20:AJ20)</f>
        <v>564198.12224519649</v>
      </c>
      <c r="AM20" s="160" t="s">
        <v>51</v>
      </c>
      <c r="AN20" s="12" t="s">
        <v>43</v>
      </c>
      <c r="AO20" s="12">
        <v>0</v>
      </c>
      <c r="AP20" s="12"/>
      <c r="AQ20" s="12"/>
      <c r="AR20" s="12"/>
      <c r="AS20" s="12"/>
      <c r="AT20" s="12"/>
      <c r="AU20" s="12"/>
      <c r="AV20" s="12">
        <v>168275.55641193147</v>
      </c>
      <c r="AW20" s="12">
        <v>318816</v>
      </c>
      <c r="AX20" s="12"/>
      <c r="AY20" s="12"/>
      <c r="AZ20" s="12">
        <v>75214.18094354753</v>
      </c>
      <c r="BA20" s="67"/>
      <c r="BB20" s="67"/>
      <c r="BC20" s="67"/>
      <c r="BD20" s="26">
        <f t="shared" ref="BD20:BD33" si="49">SUM(AO20:BC20)</f>
        <v>562305.73735547904</v>
      </c>
      <c r="BF20" s="160" t="s">
        <v>51</v>
      </c>
      <c r="BG20" s="12" t="s">
        <v>43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67"/>
      <c r="BU20" s="67"/>
      <c r="BV20" s="67"/>
      <c r="BW20" s="26">
        <f t="shared" ref="BW20:BW33" si="50">SUM(BH20:BV20)</f>
        <v>0</v>
      </c>
    </row>
    <row r="21" spans="1:75" x14ac:dyDescent="0.25">
      <c r="A21" s="161"/>
      <c r="B21" s="2" t="s">
        <v>42</v>
      </c>
      <c r="C21" s="2">
        <v>0</v>
      </c>
      <c r="D21" s="2"/>
      <c r="E21" s="2"/>
      <c r="F21" s="2">
        <v>9908.2635984287535</v>
      </c>
      <c r="G21" s="2"/>
      <c r="H21" s="2"/>
      <c r="I21" s="2"/>
      <c r="J21" s="2"/>
      <c r="K21" s="2">
        <v>41560.698481669708</v>
      </c>
      <c r="L21" s="2"/>
      <c r="M21" s="2"/>
      <c r="N21" s="2"/>
      <c r="O21" s="74"/>
      <c r="P21" s="74"/>
      <c r="Q21" s="74"/>
      <c r="R21" s="25">
        <f t="shared" si="47"/>
        <v>51468.962080098463</v>
      </c>
      <c r="T21" s="161"/>
      <c r="U21" s="2" t="s">
        <v>42</v>
      </c>
      <c r="V21" s="2">
        <v>0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74"/>
      <c r="AI21" s="74"/>
      <c r="AJ21" s="74"/>
      <c r="AK21" s="25">
        <f t="shared" si="48"/>
        <v>0</v>
      </c>
      <c r="AM21" s="161"/>
      <c r="AN21" s="2" t="s">
        <v>42</v>
      </c>
      <c r="AO21" s="2">
        <v>0</v>
      </c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74"/>
      <c r="BB21" s="74"/>
      <c r="BC21" s="74"/>
      <c r="BD21" s="25">
        <f t="shared" si="49"/>
        <v>0</v>
      </c>
      <c r="BF21" s="161"/>
      <c r="BG21" s="2" t="s">
        <v>42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74"/>
      <c r="BU21" s="74"/>
      <c r="BV21" s="74"/>
      <c r="BW21" s="25">
        <f t="shared" si="50"/>
        <v>0</v>
      </c>
    </row>
    <row r="22" spans="1:75" x14ac:dyDescent="0.25">
      <c r="A22" s="161"/>
      <c r="B22" s="2" t="s">
        <v>41</v>
      </c>
      <c r="C22" s="2">
        <v>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74"/>
      <c r="P22" s="74"/>
      <c r="Q22" s="74"/>
      <c r="R22" s="25">
        <f t="shared" si="47"/>
        <v>0</v>
      </c>
      <c r="T22" s="161"/>
      <c r="U22" s="2" t="s">
        <v>41</v>
      </c>
      <c r="V22" s="2">
        <v>0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4"/>
      <c r="AI22" s="74"/>
      <c r="AJ22" s="74"/>
      <c r="AK22" s="25">
        <f t="shared" si="48"/>
        <v>0</v>
      </c>
      <c r="AM22" s="161"/>
      <c r="AN22" s="2" t="s">
        <v>41</v>
      </c>
      <c r="AO22" s="2">
        <v>0</v>
      </c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74"/>
      <c r="BB22" s="74"/>
      <c r="BC22" s="74"/>
      <c r="BD22" s="25">
        <f t="shared" si="49"/>
        <v>0</v>
      </c>
      <c r="BF22" s="161"/>
      <c r="BG22" s="2" t="s">
        <v>41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74"/>
      <c r="BU22" s="74"/>
      <c r="BV22" s="74"/>
      <c r="BW22" s="25">
        <f t="shared" si="50"/>
        <v>0</v>
      </c>
    </row>
    <row r="23" spans="1:75" x14ac:dyDescent="0.25">
      <c r="A23" s="161"/>
      <c r="B23" s="2" t="s">
        <v>40</v>
      </c>
      <c r="C23" s="2">
        <v>0</v>
      </c>
      <c r="D23" s="2"/>
      <c r="E23" s="2"/>
      <c r="F23" s="2">
        <v>117597.60956539112</v>
      </c>
      <c r="G23" s="2">
        <v>64673.288854961102</v>
      </c>
      <c r="H23" s="2"/>
      <c r="I23" s="2"/>
      <c r="J23" s="2"/>
      <c r="K23" s="2">
        <v>31763.38481348713</v>
      </c>
      <c r="L23" s="2"/>
      <c r="M23" s="2"/>
      <c r="N23" s="2">
        <v>1056637.8820334617</v>
      </c>
      <c r="O23" s="74"/>
      <c r="P23" s="74"/>
      <c r="Q23" s="74"/>
      <c r="R23" s="25">
        <f t="shared" si="47"/>
        <v>1270672.165267301</v>
      </c>
      <c r="T23" s="161"/>
      <c r="U23" s="2" t="s">
        <v>40</v>
      </c>
      <c r="V23" s="2">
        <v>0</v>
      </c>
      <c r="W23" s="2"/>
      <c r="X23" s="2">
        <v>410836.0270626003</v>
      </c>
      <c r="Y23" s="2"/>
      <c r="Z23" s="2">
        <v>196154.62623385031</v>
      </c>
      <c r="AA23" s="2">
        <v>21168.350320865975</v>
      </c>
      <c r="AB23" s="2"/>
      <c r="AC23" s="2">
        <v>109160.31133405065</v>
      </c>
      <c r="AD23" s="2">
        <v>203719.00849899335</v>
      </c>
      <c r="AE23" s="2">
        <v>297096.49329217343</v>
      </c>
      <c r="AF23" s="2"/>
      <c r="AG23" s="2">
        <v>522582.87633823103</v>
      </c>
      <c r="AH23" s="74"/>
      <c r="AI23" s="74"/>
      <c r="AJ23" s="74"/>
      <c r="AK23" s="25">
        <f t="shared" si="48"/>
        <v>1760717.6930807652</v>
      </c>
      <c r="AM23" s="161"/>
      <c r="AN23" s="2" t="s">
        <v>40</v>
      </c>
      <c r="AO23" s="2">
        <v>0</v>
      </c>
      <c r="AP23" s="2"/>
      <c r="AQ23" s="2"/>
      <c r="AR23" s="2"/>
      <c r="AS23" s="2">
        <v>53107</v>
      </c>
      <c r="AT23" s="2">
        <v>165807.78405702891</v>
      </c>
      <c r="AU23" s="2"/>
      <c r="AV23" s="2"/>
      <c r="AW23" s="2"/>
      <c r="AX23" s="2"/>
      <c r="AY23" s="2">
        <v>307335</v>
      </c>
      <c r="AZ23" s="2">
        <v>1189396.36437135</v>
      </c>
      <c r="BA23" s="74"/>
      <c r="BB23" s="74"/>
      <c r="BC23" s="74"/>
      <c r="BD23" s="25">
        <f t="shared" si="49"/>
        <v>1715646.1484283791</v>
      </c>
      <c r="BE23" s="46"/>
      <c r="BF23" s="161"/>
      <c r="BG23" s="2" t="s">
        <v>40</v>
      </c>
      <c r="BH23" s="2">
        <v>0</v>
      </c>
      <c r="BI23" s="2"/>
      <c r="BJ23" s="2"/>
      <c r="BK23" s="2"/>
      <c r="BL23" s="2"/>
      <c r="BM23" s="2"/>
      <c r="BN23" s="2"/>
      <c r="BO23" s="2"/>
      <c r="BP23" s="2"/>
      <c r="BQ23" s="2">
        <v>106707.30620076697</v>
      </c>
      <c r="BR23" s="2"/>
      <c r="BS23" s="2">
        <v>1048169.1395128319</v>
      </c>
      <c r="BT23" s="74"/>
      <c r="BU23" s="74"/>
      <c r="BV23" s="74"/>
      <c r="BW23" s="25">
        <f t="shared" si="50"/>
        <v>1154876.445713599</v>
      </c>
    </row>
    <row r="24" spans="1:75" x14ac:dyDescent="0.25">
      <c r="A24" s="161"/>
      <c r="B24" s="2" t="s">
        <v>39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74"/>
      <c r="P24" s="74"/>
      <c r="Q24" s="74"/>
      <c r="R24" s="25">
        <f t="shared" si="47"/>
        <v>0</v>
      </c>
      <c r="T24" s="161"/>
      <c r="U24" s="2" t="s">
        <v>39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74"/>
      <c r="AI24" s="74"/>
      <c r="AJ24" s="74"/>
      <c r="AK24" s="25">
        <f t="shared" si="48"/>
        <v>0</v>
      </c>
      <c r="AM24" s="161"/>
      <c r="AN24" s="2" t="s">
        <v>39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74"/>
      <c r="BB24" s="74"/>
      <c r="BC24" s="74"/>
      <c r="BD24" s="25">
        <f t="shared" si="49"/>
        <v>0</v>
      </c>
      <c r="BF24" s="161"/>
      <c r="BG24" s="2" t="s">
        <v>39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74"/>
      <c r="BU24" s="74"/>
      <c r="BV24" s="74"/>
      <c r="BW24" s="25">
        <f t="shared" si="50"/>
        <v>0</v>
      </c>
    </row>
    <row r="25" spans="1:75" x14ac:dyDescent="0.25">
      <c r="A25" s="161"/>
      <c r="B25" s="2" t="s">
        <v>38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74"/>
      <c r="P25" s="74"/>
      <c r="Q25" s="74"/>
      <c r="R25" s="25">
        <f t="shared" si="47"/>
        <v>0</v>
      </c>
      <c r="T25" s="161"/>
      <c r="U25" s="2" t="s">
        <v>38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74"/>
      <c r="AI25" s="74"/>
      <c r="AJ25" s="74"/>
      <c r="AK25" s="25">
        <f t="shared" si="48"/>
        <v>0</v>
      </c>
      <c r="AM25" s="161"/>
      <c r="AN25" s="2" t="s">
        <v>38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74"/>
      <c r="BB25" s="74"/>
      <c r="BC25" s="74"/>
      <c r="BD25" s="25">
        <f t="shared" si="49"/>
        <v>0</v>
      </c>
      <c r="BF25" s="161"/>
      <c r="BG25" s="2" t="s">
        <v>38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74"/>
      <c r="BU25" s="74"/>
      <c r="BV25" s="74"/>
      <c r="BW25" s="25">
        <f t="shared" si="50"/>
        <v>0</v>
      </c>
    </row>
    <row r="26" spans="1:75" x14ac:dyDescent="0.25">
      <c r="A26" s="161"/>
      <c r="B26" s="2" t="s">
        <v>37</v>
      </c>
      <c r="C26" s="2">
        <v>0</v>
      </c>
      <c r="D26" s="2"/>
      <c r="E26" s="2"/>
      <c r="F26" s="2">
        <v>4005.5200382245484</v>
      </c>
      <c r="G26" s="2">
        <v>4930.9224098805216</v>
      </c>
      <c r="H26" s="2">
        <v>31367.98561832503</v>
      </c>
      <c r="I26" s="2"/>
      <c r="J26" s="2"/>
      <c r="K26" s="2">
        <v>41307.648364793509</v>
      </c>
      <c r="L26" s="2"/>
      <c r="M26" s="2">
        <v>378252.32801283227</v>
      </c>
      <c r="N26" s="2">
        <v>1262048.2630024543</v>
      </c>
      <c r="O26" s="74"/>
      <c r="P26" s="74"/>
      <c r="Q26" s="74"/>
      <c r="R26" s="25">
        <f t="shared" si="47"/>
        <v>1721912.6674465102</v>
      </c>
      <c r="T26" s="161"/>
      <c r="U26" s="2" t="s">
        <v>37</v>
      </c>
      <c r="V26" s="2">
        <v>0</v>
      </c>
      <c r="W26" s="2"/>
      <c r="X26" s="2">
        <v>55832.259225375667</v>
      </c>
      <c r="Y26" s="2">
        <v>134547.19527715357</v>
      </c>
      <c r="Z26" s="2">
        <v>10369.764530567672</v>
      </c>
      <c r="AA26" s="2">
        <v>1044394.3667102614</v>
      </c>
      <c r="AB26" s="2"/>
      <c r="AC26" s="2">
        <v>172820.62301191789</v>
      </c>
      <c r="AD26" s="2">
        <v>704691.35673142888</v>
      </c>
      <c r="AE26" s="2">
        <v>930713.99047500547</v>
      </c>
      <c r="AF26" s="2">
        <v>575771.66616739263</v>
      </c>
      <c r="AG26" s="2">
        <v>1997723.363020292</v>
      </c>
      <c r="AH26" s="74"/>
      <c r="AI26" s="74"/>
      <c r="AJ26" s="74"/>
      <c r="AK26" s="25">
        <f t="shared" si="48"/>
        <v>5626864.5851493943</v>
      </c>
      <c r="AM26" s="161"/>
      <c r="AN26" s="2" t="s">
        <v>37</v>
      </c>
      <c r="AO26" s="2">
        <v>0</v>
      </c>
      <c r="AP26" s="2"/>
      <c r="AQ26" s="2"/>
      <c r="AR26" s="2"/>
      <c r="AS26" s="2">
        <v>4676</v>
      </c>
      <c r="AT26" s="2">
        <v>131681.23410925918</v>
      </c>
      <c r="AU26" s="2"/>
      <c r="AV26" s="2"/>
      <c r="AW26" s="2"/>
      <c r="AX26" s="2"/>
      <c r="AY26" s="2">
        <v>158870</v>
      </c>
      <c r="AZ26" s="2">
        <v>2361053.3662527576</v>
      </c>
      <c r="BA26" s="74"/>
      <c r="BB26" s="74"/>
      <c r="BC26" s="74"/>
      <c r="BD26" s="25">
        <f t="shared" si="49"/>
        <v>2656280.6003620168</v>
      </c>
      <c r="BF26" s="161"/>
      <c r="BG26" s="2" t="s">
        <v>37</v>
      </c>
      <c r="BH26" s="2">
        <v>0</v>
      </c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74"/>
      <c r="BU26" s="74"/>
      <c r="BV26" s="74"/>
      <c r="BW26" s="25">
        <f t="shared" si="50"/>
        <v>0</v>
      </c>
    </row>
    <row r="27" spans="1:75" x14ac:dyDescent="0.25">
      <c r="A27" s="161"/>
      <c r="B27" s="2" t="s">
        <v>36</v>
      </c>
      <c r="C27" s="2">
        <v>0</v>
      </c>
      <c r="D27" s="2"/>
      <c r="E27" s="2">
        <v>121132.46200027938</v>
      </c>
      <c r="F27" s="2">
        <v>190090.91586251004</v>
      </c>
      <c r="G27" s="2">
        <v>209626.34588025566</v>
      </c>
      <c r="H27" s="2">
        <v>826168.01809739263</v>
      </c>
      <c r="I27" s="2">
        <v>16327.060335089645</v>
      </c>
      <c r="J27" s="2">
        <v>196109.20770970988</v>
      </c>
      <c r="K27" s="2">
        <v>410147.471982633</v>
      </c>
      <c r="L27" s="2">
        <v>46068.113656308131</v>
      </c>
      <c r="M27" s="2">
        <v>277025.27996316436</v>
      </c>
      <c r="N27" s="2">
        <v>3054294.6952765044</v>
      </c>
      <c r="O27" s="74"/>
      <c r="P27" s="74"/>
      <c r="Q27" s="74"/>
      <c r="R27" s="25">
        <f t="shared" si="47"/>
        <v>5346989.5707638469</v>
      </c>
      <c r="T27" s="161"/>
      <c r="U27" s="2" t="s">
        <v>36</v>
      </c>
      <c r="V27" s="2">
        <v>0</v>
      </c>
      <c r="W27" s="2">
        <v>3008.5217660325807</v>
      </c>
      <c r="X27" s="2">
        <v>78345.679851089371</v>
      </c>
      <c r="Y27" s="2">
        <v>19570.413114155639</v>
      </c>
      <c r="Z27" s="2">
        <v>39872.058494237499</v>
      </c>
      <c r="AA27" s="2">
        <v>128665</v>
      </c>
      <c r="AB27" s="2">
        <v>65981.557516754256</v>
      </c>
      <c r="AC27" s="2">
        <v>2977945.1461406737</v>
      </c>
      <c r="AD27" s="2">
        <v>1822418.2163210998</v>
      </c>
      <c r="AE27" s="2">
        <v>85447.975624168903</v>
      </c>
      <c r="AF27" s="2">
        <v>138834.83975487511</v>
      </c>
      <c r="AG27" s="2">
        <v>2815491.0079872636</v>
      </c>
      <c r="AH27" s="74"/>
      <c r="AI27" s="74"/>
      <c r="AJ27" s="74"/>
      <c r="AK27" s="25">
        <f t="shared" si="48"/>
        <v>8175580.4165703505</v>
      </c>
      <c r="AM27" s="161"/>
      <c r="AN27" s="2" t="s">
        <v>36</v>
      </c>
      <c r="AO27" s="2">
        <v>0</v>
      </c>
      <c r="AP27" s="2"/>
      <c r="AQ27" s="2"/>
      <c r="AR27" s="2"/>
      <c r="AS27" s="2">
        <v>229876.87058952189</v>
      </c>
      <c r="AT27" s="2"/>
      <c r="AU27" s="2"/>
      <c r="AV27" s="2"/>
      <c r="AW27" s="2">
        <v>60171.428232125545</v>
      </c>
      <c r="AX27" s="2"/>
      <c r="AY27" s="2">
        <v>2603034</v>
      </c>
      <c r="AZ27" s="2">
        <v>786776.5717455924</v>
      </c>
      <c r="BA27" s="74"/>
      <c r="BB27" s="74"/>
      <c r="BC27" s="74"/>
      <c r="BD27" s="25">
        <f t="shared" si="49"/>
        <v>3679858.8705672398</v>
      </c>
      <c r="BE27" s="46"/>
      <c r="BF27" s="161"/>
      <c r="BG27" s="2" t="s">
        <v>36</v>
      </c>
      <c r="BH27" s="2">
        <v>0</v>
      </c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>
        <v>7915.3582926508288</v>
      </c>
      <c r="BT27" s="74"/>
      <c r="BU27" s="74"/>
      <c r="BV27" s="74"/>
      <c r="BW27" s="25">
        <f t="shared" si="50"/>
        <v>7915.3582926508288</v>
      </c>
    </row>
    <row r="28" spans="1:75" x14ac:dyDescent="0.25">
      <c r="A28" s="161"/>
      <c r="B28" s="2" t="s">
        <v>35</v>
      </c>
      <c r="C28" s="2"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74"/>
      <c r="P28" s="74"/>
      <c r="Q28" s="74"/>
      <c r="R28" s="25">
        <f t="shared" si="47"/>
        <v>0</v>
      </c>
      <c r="T28" s="161"/>
      <c r="U28" s="2" t="s">
        <v>35</v>
      </c>
      <c r="V28" s="2">
        <v>0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4"/>
      <c r="AI28" s="74"/>
      <c r="AJ28" s="74"/>
      <c r="AK28" s="25">
        <f t="shared" si="48"/>
        <v>0</v>
      </c>
      <c r="AM28" s="161"/>
      <c r="AN28" s="2" t="s">
        <v>35</v>
      </c>
      <c r="AO28" s="2">
        <v>0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74"/>
      <c r="BB28" s="74"/>
      <c r="BC28" s="74"/>
      <c r="BD28" s="25">
        <f t="shared" si="49"/>
        <v>0</v>
      </c>
      <c r="BF28" s="161"/>
      <c r="BG28" s="2" t="s">
        <v>35</v>
      </c>
      <c r="BH28" s="2">
        <v>0</v>
      </c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74"/>
      <c r="BU28" s="74"/>
      <c r="BV28" s="74"/>
      <c r="BW28" s="25">
        <f t="shared" si="50"/>
        <v>0</v>
      </c>
    </row>
    <row r="29" spans="1:75" x14ac:dyDescent="0.25">
      <c r="A29" s="161"/>
      <c r="B29" s="2" t="s">
        <v>34</v>
      </c>
      <c r="C29" s="2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v>25750.166165111863</v>
      </c>
      <c r="O29" s="74"/>
      <c r="P29" s="74"/>
      <c r="Q29" s="74"/>
      <c r="R29" s="25">
        <f t="shared" si="47"/>
        <v>25750.166165111863</v>
      </c>
      <c r="T29" s="161"/>
      <c r="U29" s="2" t="s">
        <v>34</v>
      </c>
      <c r="V29" s="2">
        <v>0</v>
      </c>
      <c r="W29" s="2"/>
      <c r="X29" s="2"/>
      <c r="Y29" s="2"/>
      <c r="Z29" s="2"/>
      <c r="AA29" s="2"/>
      <c r="AB29" s="2">
        <v>190765.12917909876</v>
      </c>
      <c r="AC29" s="2">
        <v>57608.723717891196</v>
      </c>
      <c r="AD29" s="2"/>
      <c r="AE29" s="2">
        <v>34990.200341580246</v>
      </c>
      <c r="AF29" s="2"/>
      <c r="AG29" s="2">
        <v>22747.601867922909</v>
      </c>
      <c r="AH29" s="74"/>
      <c r="AI29" s="74"/>
      <c r="AJ29" s="74"/>
      <c r="AK29" s="25">
        <f t="shared" si="48"/>
        <v>306111.65510649316</v>
      </c>
      <c r="AM29" s="161"/>
      <c r="AN29" s="2" t="s">
        <v>34</v>
      </c>
      <c r="AO29" s="2">
        <v>0</v>
      </c>
      <c r="AP29" s="2"/>
      <c r="AQ29" s="2"/>
      <c r="AR29" s="2"/>
      <c r="AS29" s="2"/>
      <c r="AT29" s="2"/>
      <c r="AU29" s="2"/>
      <c r="AV29" s="2">
        <v>812174</v>
      </c>
      <c r="AW29" s="2"/>
      <c r="AX29" s="2"/>
      <c r="AY29" s="2"/>
      <c r="AZ29" s="2"/>
      <c r="BA29" s="74"/>
      <c r="BB29" s="74"/>
      <c r="BC29" s="74"/>
      <c r="BD29" s="25">
        <f t="shared" si="49"/>
        <v>812174</v>
      </c>
      <c r="BF29" s="161"/>
      <c r="BG29" s="2" t="s">
        <v>34</v>
      </c>
      <c r="BH29" s="2">
        <v>0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74"/>
      <c r="BU29" s="74"/>
      <c r="BV29" s="74"/>
      <c r="BW29" s="25">
        <f t="shared" si="50"/>
        <v>0</v>
      </c>
    </row>
    <row r="30" spans="1:75" x14ac:dyDescent="0.25">
      <c r="A30" s="161"/>
      <c r="B30" s="2" t="s">
        <v>33</v>
      </c>
      <c r="C30" s="2"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>
        <v>218234.01870962113</v>
      </c>
      <c r="O30" s="74"/>
      <c r="P30" s="74"/>
      <c r="Q30" s="74"/>
      <c r="R30" s="25">
        <f t="shared" si="47"/>
        <v>218234.01870962113</v>
      </c>
      <c r="T30" s="161"/>
      <c r="U30" s="2" t="s">
        <v>33</v>
      </c>
      <c r="V30" s="2">
        <v>0</v>
      </c>
      <c r="W30" s="2"/>
      <c r="X30" s="2"/>
      <c r="Y30" s="2"/>
      <c r="Z30" s="2"/>
      <c r="AA30" s="2"/>
      <c r="AB30" s="2"/>
      <c r="AC30" s="2">
        <v>4518724</v>
      </c>
      <c r="AD30" s="2">
        <v>63952.40324071236</v>
      </c>
      <c r="AE30" s="2"/>
      <c r="AF30" s="2">
        <v>19895.960114772559</v>
      </c>
      <c r="AG30" s="2"/>
      <c r="AH30" s="74"/>
      <c r="AI30" s="74"/>
      <c r="AJ30" s="74"/>
      <c r="AK30" s="25">
        <f t="shared" si="48"/>
        <v>4602572.3633554848</v>
      </c>
      <c r="AM30" s="161"/>
      <c r="AN30" s="2" t="s">
        <v>33</v>
      </c>
      <c r="AO30" s="2">
        <v>0</v>
      </c>
      <c r="AP30" s="2"/>
      <c r="AQ30" s="2"/>
      <c r="AR30" s="2"/>
      <c r="AS30" s="2">
        <v>154300</v>
      </c>
      <c r="AT30" s="2"/>
      <c r="AU30" s="2">
        <v>9195.3531601411651</v>
      </c>
      <c r="AV30" s="2">
        <v>1168166</v>
      </c>
      <c r="AW30" s="2"/>
      <c r="AX30" s="2"/>
      <c r="AY30" s="2">
        <v>2377322</v>
      </c>
      <c r="AZ30" s="2">
        <v>4930793.274999992</v>
      </c>
      <c r="BA30" s="74"/>
      <c r="BB30" s="74"/>
      <c r="BC30" s="74"/>
      <c r="BD30" s="25">
        <f t="shared" si="49"/>
        <v>8639776.628160134</v>
      </c>
      <c r="BF30" s="161"/>
      <c r="BG30" s="2" t="s">
        <v>33</v>
      </c>
      <c r="BH30" s="2">
        <v>0</v>
      </c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74"/>
      <c r="BU30" s="74"/>
      <c r="BV30" s="74"/>
      <c r="BW30" s="25">
        <f t="shared" si="50"/>
        <v>0</v>
      </c>
    </row>
    <row r="31" spans="1:75" ht="16.5" customHeight="1" x14ac:dyDescent="0.25">
      <c r="A31" s="161"/>
      <c r="B31" s="2" t="s">
        <v>32</v>
      </c>
      <c r="C31" s="2">
        <v>0</v>
      </c>
      <c r="D31" s="2"/>
      <c r="E31" s="2"/>
      <c r="F31" s="2">
        <v>73675.147695587235</v>
      </c>
      <c r="G31" s="2"/>
      <c r="H31" s="2"/>
      <c r="I31" s="2"/>
      <c r="J31" s="2"/>
      <c r="K31" s="2">
        <v>18429.003118021345</v>
      </c>
      <c r="L31" s="2">
        <v>5293.7772292936188</v>
      </c>
      <c r="M31" s="2"/>
      <c r="N31" s="2"/>
      <c r="O31" s="74"/>
      <c r="P31" s="74"/>
      <c r="Q31" s="74"/>
      <c r="R31" s="25">
        <f t="shared" si="47"/>
        <v>97397.928042902189</v>
      </c>
      <c r="T31" s="161"/>
      <c r="U31" s="2" t="s">
        <v>32</v>
      </c>
      <c r="V31" s="2">
        <v>0</v>
      </c>
      <c r="W31" s="2"/>
      <c r="X31" s="2"/>
      <c r="Y31" s="2"/>
      <c r="Z31" s="2"/>
      <c r="AA31" s="2"/>
      <c r="AB31" s="2"/>
      <c r="AC31" s="2"/>
      <c r="AD31" s="2">
        <v>15847.006536037594</v>
      </c>
      <c r="AE31" s="2"/>
      <c r="AF31" s="2">
        <v>2637.1728747797142</v>
      </c>
      <c r="AG31" s="2">
        <v>788925</v>
      </c>
      <c r="AH31" s="74"/>
      <c r="AI31" s="74"/>
      <c r="AJ31" s="74"/>
      <c r="AK31" s="25">
        <f t="shared" si="48"/>
        <v>807409.17941081733</v>
      </c>
      <c r="AM31" s="161"/>
      <c r="AN31" s="2" t="s">
        <v>32</v>
      </c>
      <c r="AO31" s="2">
        <v>0</v>
      </c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74"/>
      <c r="BB31" s="74"/>
      <c r="BC31" s="74"/>
      <c r="BD31" s="25">
        <f t="shared" si="49"/>
        <v>0</v>
      </c>
      <c r="BF31" s="161"/>
      <c r="BG31" s="2" t="s">
        <v>32</v>
      </c>
      <c r="BH31" s="2">
        <v>0</v>
      </c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74"/>
      <c r="BU31" s="74"/>
      <c r="BV31" s="74"/>
      <c r="BW31" s="25">
        <f t="shared" si="50"/>
        <v>0</v>
      </c>
    </row>
    <row r="32" spans="1:75" ht="15.75" thickBot="1" x14ac:dyDescent="0.3">
      <c r="A32" s="162"/>
      <c r="B32" s="2" t="s">
        <v>31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74"/>
      <c r="P32" s="74"/>
      <c r="Q32" s="74"/>
      <c r="R32" s="25">
        <f t="shared" si="47"/>
        <v>0</v>
      </c>
      <c r="T32" s="162"/>
      <c r="U32" s="2" t="s">
        <v>31</v>
      </c>
      <c r="V32" s="2">
        <v>0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4"/>
      <c r="AI32" s="74"/>
      <c r="AJ32" s="74"/>
      <c r="AK32" s="25">
        <f t="shared" si="48"/>
        <v>0</v>
      </c>
      <c r="AM32" s="162"/>
      <c r="AN32" s="2" t="s">
        <v>31</v>
      </c>
      <c r="AO32" s="2">
        <v>0</v>
      </c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74"/>
      <c r="BB32" s="74"/>
      <c r="BC32" s="74"/>
      <c r="BD32" s="25">
        <f t="shared" si="49"/>
        <v>0</v>
      </c>
      <c r="BF32" s="162"/>
      <c r="BG32" s="2" t="s">
        <v>31</v>
      </c>
      <c r="BH32" s="2">
        <v>0</v>
      </c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74"/>
      <c r="BU32" s="74"/>
      <c r="BV32" s="74"/>
      <c r="BW32" s="25">
        <f t="shared" si="50"/>
        <v>0</v>
      </c>
    </row>
    <row r="33" spans="1:75" ht="21.75" thickBot="1" x14ac:dyDescent="0.3">
      <c r="A33" s="28"/>
      <c r="B33" s="6" t="s">
        <v>13</v>
      </c>
      <c r="C33" s="8">
        <f>SUM(C20:C32)</f>
        <v>0</v>
      </c>
      <c r="D33" s="8">
        <f t="shared" ref="D33" si="51">SUM(D20:D32)</f>
        <v>0</v>
      </c>
      <c r="E33" s="8">
        <f t="shared" ref="E33" si="52">SUM(E20:E32)</f>
        <v>121132.46200027938</v>
      </c>
      <c r="F33" s="8">
        <f t="shared" ref="F33" si="53">SUM(F20:F32)</f>
        <v>395277.45676014171</v>
      </c>
      <c r="G33" s="8">
        <f t="shared" ref="G33" si="54">SUM(G20:G32)</f>
        <v>279230.55714509729</v>
      </c>
      <c r="H33" s="8">
        <f t="shared" ref="H33" si="55">SUM(H20:H32)</f>
        <v>857536.0037157177</v>
      </c>
      <c r="I33" s="8">
        <f t="shared" ref="I33" si="56">SUM(I20:I32)</f>
        <v>16327.060335089645</v>
      </c>
      <c r="J33" s="8">
        <f t="shared" ref="J33" si="57">SUM(J20:J32)</f>
        <v>196109.20770970988</v>
      </c>
      <c r="K33" s="8">
        <f t="shared" ref="K33" si="58">SUM(K20:K32)</f>
        <v>543208.20676060463</v>
      </c>
      <c r="L33" s="8">
        <f t="shared" ref="L33" si="59">SUM(L20:L32)</f>
        <v>51361.890885601752</v>
      </c>
      <c r="M33" s="8">
        <f t="shared" ref="M33" si="60">SUM(M20:M32)</f>
        <v>655277.60797599657</v>
      </c>
      <c r="N33" s="8">
        <f t="shared" ref="N33" si="61">SUM(N20:N32)</f>
        <v>5616965.0251871534</v>
      </c>
      <c r="O33" s="75">
        <f t="shared" ref="O33" si="62">SUM(O20:O32)</f>
        <v>0</v>
      </c>
      <c r="P33" s="75">
        <f t="shared" ref="P33" si="63">SUM(P20:P32)</f>
        <v>0</v>
      </c>
      <c r="Q33" s="75">
        <f t="shared" ref="Q33" si="64">SUM(Q20:Q32)</f>
        <v>0</v>
      </c>
      <c r="R33" s="7">
        <f t="shared" si="47"/>
        <v>8732425.4784753919</v>
      </c>
      <c r="T33" s="28"/>
      <c r="U33" s="6" t="s">
        <v>13</v>
      </c>
      <c r="V33" s="8">
        <f>SUM(V20:V32)</f>
        <v>0</v>
      </c>
      <c r="W33" s="8">
        <f t="shared" ref="W33" si="65">SUM(W20:W32)</f>
        <v>3008.5217660325807</v>
      </c>
      <c r="X33" s="8">
        <f t="shared" ref="X33" si="66">SUM(X20:X32)</f>
        <v>545013.96613906533</v>
      </c>
      <c r="Y33" s="8">
        <f t="shared" ref="Y33" si="67">SUM(Y20:Y32)</f>
        <v>154117.60839130922</v>
      </c>
      <c r="Z33" s="8">
        <f t="shared" ref="Z33" si="68">SUM(Z20:Z32)</f>
        <v>246396.44925865548</v>
      </c>
      <c r="AA33" s="8">
        <f t="shared" ref="AA33" si="69">SUM(AA20:AA32)</f>
        <v>1194227.7170311273</v>
      </c>
      <c r="AB33" s="8">
        <f t="shared" ref="AB33" si="70">SUM(AB20:AB32)</f>
        <v>256746.68669585302</v>
      </c>
      <c r="AC33" s="8">
        <f t="shared" ref="AC33" si="71">SUM(AC20:AC32)</f>
        <v>7836258.8042045329</v>
      </c>
      <c r="AD33" s="8">
        <f t="shared" ref="AD33" si="72">SUM(AD20:AD32)</f>
        <v>3133871.991328272</v>
      </c>
      <c r="AE33" s="8">
        <f t="shared" ref="AE33" si="73">SUM(AE20:AE32)</f>
        <v>1348248.659732928</v>
      </c>
      <c r="AF33" s="8">
        <f t="shared" ref="AF33" si="74">SUM(AF20:AF32)</f>
        <v>737139.6389118199</v>
      </c>
      <c r="AG33" s="8">
        <f t="shared" ref="AG33" si="75">SUM(AG20:AG32)</f>
        <v>6388423.9714589054</v>
      </c>
      <c r="AH33" s="75">
        <f t="shared" ref="AH33" si="76">SUM(AH20:AH32)</f>
        <v>0</v>
      </c>
      <c r="AI33" s="75">
        <f t="shared" ref="AI33" si="77">SUM(AI20:AI32)</f>
        <v>0</v>
      </c>
      <c r="AJ33" s="75">
        <f t="shared" ref="AJ33" si="78">SUM(AJ20:AJ32)</f>
        <v>0</v>
      </c>
      <c r="AK33" s="7">
        <f t="shared" si="48"/>
        <v>21843454.014918499</v>
      </c>
      <c r="AM33" s="28"/>
      <c r="AN33" s="6" t="s">
        <v>13</v>
      </c>
      <c r="AO33" s="8">
        <f>SUM(AO20:AO32)</f>
        <v>0</v>
      </c>
      <c r="AP33" s="8">
        <f t="shared" ref="AP33" si="79">SUM(AP20:AP32)</f>
        <v>0</v>
      </c>
      <c r="AQ33" s="8">
        <f t="shared" ref="AQ33" si="80">SUM(AQ20:AQ32)</f>
        <v>0</v>
      </c>
      <c r="AR33" s="8">
        <f t="shared" ref="AR33" si="81">SUM(AR20:AR32)</f>
        <v>0</v>
      </c>
      <c r="AS33" s="8">
        <f t="shared" ref="AS33" si="82">SUM(AS20:AS32)</f>
        <v>441959.87058952189</v>
      </c>
      <c r="AT33" s="8">
        <f t="shared" ref="AT33" si="83">SUM(AT20:AT32)</f>
        <v>297489.01816628809</v>
      </c>
      <c r="AU33" s="8">
        <f t="shared" ref="AU33" si="84">SUM(AU20:AU32)</f>
        <v>9195.3531601411651</v>
      </c>
      <c r="AV33" s="8">
        <f t="shared" ref="AV33" si="85">SUM(AV20:AV32)</f>
        <v>2148615.5564119313</v>
      </c>
      <c r="AW33" s="8">
        <f t="shared" ref="AW33" si="86">SUM(AW20:AW32)</f>
        <v>378987.42823212553</v>
      </c>
      <c r="AX33" s="8">
        <f t="shared" ref="AX33" si="87">SUM(AX20:AX32)</f>
        <v>0</v>
      </c>
      <c r="AY33" s="8">
        <f t="shared" ref="AY33" si="88">SUM(AY20:AY32)</f>
        <v>5446561</v>
      </c>
      <c r="AZ33" s="8">
        <f t="shared" ref="AZ33" si="89">SUM(AZ20:AZ32)</f>
        <v>9343233.7583132386</v>
      </c>
      <c r="BA33" s="75">
        <f t="shared" ref="BA33" si="90">SUM(BA20:BA32)</f>
        <v>0</v>
      </c>
      <c r="BB33" s="75">
        <f t="shared" ref="BB33" si="91">SUM(BB20:BB32)</f>
        <v>0</v>
      </c>
      <c r="BC33" s="75">
        <f t="shared" ref="BC33" si="92">SUM(BC20:BC32)</f>
        <v>0</v>
      </c>
      <c r="BD33" s="7">
        <f t="shared" si="49"/>
        <v>18066041.984873246</v>
      </c>
      <c r="BF33" s="28"/>
      <c r="BG33" s="6" t="s">
        <v>13</v>
      </c>
      <c r="BH33" s="8">
        <f>SUM(BH20:BH32)</f>
        <v>0</v>
      </c>
      <c r="BI33" s="8">
        <f t="shared" ref="BI33" si="93">SUM(BI20:BI32)</f>
        <v>0</v>
      </c>
      <c r="BJ33" s="8">
        <f t="shared" ref="BJ33" si="94">SUM(BJ20:BJ32)</f>
        <v>0</v>
      </c>
      <c r="BK33" s="8">
        <f t="shared" ref="BK33" si="95">SUM(BK20:BK32)</f>
        <v>0</v>
      </c>
      <c r="BL33" s="8">
        <f t="shared" ref="BL33" si="96">SUM(BL20:BL32)</f>
        <v>0</v>
      </c>
      <c r="BM33" s="8">
        <f t="shared" ref="BM33" si="97">SUM(BM20:BM32)</f>
        <v>0</v>
      </c>
      <c r="BN33" s="8">
        <f t="shared" ref="BN33" si="98">SUM(BN20:BN32)</f>
        <v>0</v>
      </c>
      <c r="BO33" s="8">
        <f t="shared" ref="BO33" si="99">SUM(BO20:BO32)</f>
        <v>0</v>
      </c>
      <c r="BP33" s="8">
        <f t="shared" ref="BP33" si="100">SUM(BP20:BP32)</f>
        <v>0</v>
      </c>
      <c r="BQ33" s="8">
        <f t="shared" ref="BQ33" si="101">SUM(BQ20:BQ32)</f>
        <v>106707.30620076697</v>
      </c>
      <c r="BR33" s="8">
        <f t="shared" ref="BR33" si="102">SUM(BR20:BR32)</f>
        <v>0</v>
      </c>
      <c r="BS33" s="8">
        <f t="shared" ref="BS33" si="103">SUM(BS20:BS32)</f>
        <v>1056084.4978054827</v>
      </c>
      <c r="BT33" s="75">
        <f t="shared" ref="BT33" si="104">SUM(BT20:BT32)</f>
        <v>0</v>
      </c>
      <c r="BU33" s="75">
        <f t="shared" ref="BU33" si="105">SUM(BU20:BU32)</f>
        <v>0</v>
      </c>
      <c r="BV33" s="75">
        <f t="shared" ref="BV33" si="106">SUM(BV20:BV32)</f>
        <v>0</v>
      </c>
      <c r="BW33" s="7">
        <f t="shared" si="50"/>
        <v>1162791.8040062496</v>
      </c>
    </row>
    <row r="34" spans="1:75" ht="21.75" thickBot="1" x14ac:dyDescent="0.3">
      <c r="A34" s="28"/>
      <c r="R34" s="76">
        <f>SUM(C20:Q32)</f>
        <v>8732425.4784753919</v>
      </c>
      <c r="T34" s="28"/>
      <c r="AK34" s="76">
        <f>SUM(V20:AJ32)</f>
        <v>21843454.014918502</v>
      </c>
      <c r="AM34" s="28"/>
      <c r="BD34" s="76">
        <f>SUM(AO20:BC32)</f>
        <v>18066041.984873246</v>
      </c>
      <c r="BE34" s="46"/>
      <c r="BF34" s="28"/>
      <c r="BW34" s="76">
        <f>SUM(BH20:BV32)</f>
        <v>1162791.8040062499</v>
      </c>
    </row>
    <row r="35" spans="1:75" ht="21.75" thickBot="1" x14ac:dyDescent="0.3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61" t="s">
        <v>26</v>
      </c>
      <c r="P35" s="61" t="s">
        <v>25</v>
      </c>
      <c r="Q35" s="61" t="s">
        <v>24</v>
      </c>
      <c r="R35" s="54" t="s">
        <v>10</v>
      </c>
      <c r="S35" s="49"/>
      <c r="T35" s="28"/>
      <c r="U35" s="14" t="s">
        <v>11</v>
      </c>
      <c r="V35" s="58" t="s">
        <v>26</v>
      </c>
      <c r="W35" s="58" t="s">
        <v>25</v>
      </c>
      <c r="X35" s="58" t="s">
        <v>24</v>
      </c>
      <c r="Y35" s="58" t="s">
        <v>23</v>
      </c>
      <c r="Z35" s="58" t="s">
        <v>22</v>
      </c>
      <c r="AA35" s="58" t="s">
        <v>21</v>
      </c>
      <c r="AB35" s="58" t="s">
        <v>20</v>
      </c>
      <c r="AC35" s="58" t="s">
        <v>19</v>
      </c>
      <c r="AD35" s="58" t="s">
        <v>18</v>
      </c>
      <c r="AE35" s="58" t="s">
        <v>17</v>
      </c>
      <c r="AF35" s="58" t="s">
        <v>16</v>
      </c>
      <c r="AG35" s="58" t="s">
        <v>15</v>
      </c>
      <c r="AH35" s="61" t="s">
        <v>26</v>
      </c>
      <c r="AI35" s="61" t="s">
        <v>25</v>
      </c>
      <c r="AJ35" s="61" t="s">
        <v>24</v>
      </c>
      <c r="AK35" s="54" t="s">
        <v>10</v>
      </c>
      <c r="AL35" s="49"/>
      <c r="AM35" s="28"/>
      <c r="AN35" s="14" t="s">
        <v>11</v>
      </c>
      <c r="AO35" s="58" t="s">
        <v>26</v>
      </c>
      <c r="AP35" s="58" t="s">
        <v>25</v>
      </c>
      <c r="AQ35" s="58" t="s">
        <v>24</v>
      </c>
      <c r="AR35" s="58" t="s">
        <v>23</v>
      </c>
      <c r="AS35" s="58" t="s">
        <v>22</v>
      </c>
      <c r="AT35" s="58" t="s">
        <v>21</v>
      </c>
      <c r="AU35" s="58" t="s">
        <v>20</v>
      </c>
      <c r="AV35" s="58" t="s">
        <v>19</v>
      </c>
      <c r="AW35" s="58" t="s">
        <v>18</v>
      </c>
      <c r="AX35" s="58" t="s">
        <v>17</v>
      </c>
      <c r="AY35" s="58" t="s">
        <v>16</v>
      </c>
      <c r="AZ35" s="58" t="s">
        <v>15</v>
      </c>
      <c r="BA35" s="61" t="s">
        <v>26</v>
      </c>
      <c r="BB35" s="61" t="s">
        <v>25</v>
      </c>
      <c r="BC35" s="61" t="s">
        <v>24</v>
      </c>
      <c r="BD35" s="54" t="s">
        <v>10</v>
      </c>
      <c r="BE35" s="47"/>
      <c r="BF35" s="28"/>
      <c r="BG35" s="14" t="s">
        <v>11</v>
      </c>
      <c r="BH35" s="58" t="s">
        <v>26</v>
      </c>
      <c r="BI35" s="58" t="s">
        <v>25</v>
      </c>
      <c r="BJ35" s="58" t="s">
        <v>24</v>
      </c>
      <c r="BK35" s="58" t="s">
        <v>23</v>
      </c>
      <c r="BL35" s="58" t="s">
        <v>22</v>
      </c>
      <c r="BM35" s="58" t="s">
        <v>21</v>
      </c>
      <c r="BN35" s="58" t="s">
        <v>20</v>
      </c>
      <c r="BO35" s="58" t="s">
        <v>19</v>
      </c>
      <c r="BP35" s="58" t="s">
        <v>18</v>
      </c>
      <c r="BQ35" s="58" t="s">
        <v>17</v>
      </c>
      <c r="BR35" s="58" t="s">
        <v>16</v>
      </c>
      <c r="BS35" s="58" t="s">
        <v>15</v>
      </c>
      <c r="BT35" s="61" t="s">
        <v>26</v>
      </c>
      <c r="BU35" s="61" t="s">
        <v>25</v>
      </c>
      <c r="BV35" s="61" t="s">
        <v>24</v>
      </c>
      <c r="BW35" s="54" t="s">
        <v>10</v>
      </c>
    </row>
    <row r="36" spans="1:75" ht="15" customHeight="1" x14ac:dyDescent="0.25">
      <c r="A36" s="160" t="s">
        <v>50</v>
      </c>
      <c r="B36" s="12" t="s">
        <v>43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67"/>
      <c r="P36" s="67"/>
      <c r="Q36" s="67"/>
      <c r="R36" s="26">
        <f t="shared" ref="R36:R49" si="107">SUM(C36:Q36)</f>
        <v>0</v>
      </c>
      <c r="T36" s="160" t="s">
        <v>50</v>
      </c>
      <c r="U36" s="12" t="s">
        <v>43</v>
      </c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67"/>
      <c r="AI36" s="67"/>
      <c r="AJ36" s="67"/>
      <c r="AK36" s="26">
        <f t="shared" ref="AK36:AK49" si="108">SUM(V36:AJ36)</f>
        <v>0</v>
      </c>
      <c r="AM36" s="160" t="s">
        <v>50</v>
      </c>
      <c r="AN36" s="12" t="s">
        <v>43</v>
      </c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67"/>
      <c r="BB36" s="67"/>
      <c r="BC36" s="67"/>
      <c r="BD36" s="26">
        <f t="shared" ref="BD36:BD49" si="109">SUM(AO36:BC36)</f>
        <v>0</v>
      </c>
      <c r="BF36" s="160" t="s">
        <v>50</v>
      </c>
      <c r="BG36" s="12" t="s">
        <v>43</v>
      </c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67"/>
      <c r="BU36" s="67"/>
      <c r="BV36" s="67"/>
      <c r="BW36" s="26">
        <f t="shared" ref="BW36:BW49" si="110">SUM(BH36:BV36)</f>
        <v>0</v>
      </c>
    </row>
    <row r="37" spans="1:75" x14ac:dyDescent="0.25">
      <c r="A37" s="161"/>
      <c r="B37" s="2" t="s">
        <v>42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74"/>
      <c r="P37" s="74"/>
      <c r="Q37" s="74"/>
      <c r="R37" s="25">
        <f t="shared" si="107"/>
        <v>0</v>
      </c>
      <c r="T37" s="161"/>
      <c r="U37" s="2" t="s">
        <v>42</v>
      </c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74"/>
      <c r="AI37" s="74"/>
      <c r="AJ37" s="74"/>
      <c r="AK37" s="25">
        <f t="shared" si="108"/>
        <v>0</v>
      </c>
      <c r="AM37" s="161"/>
      <c r="AN37" s="2" t="s">
        <v>42</v>
      </c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74"/>
      <c r="BB37" s="74"/>
      <c r="BC37" s="74"/>
      <c r="BD37" s="25">
        <f t="shared" si="109"/>
        <v>0</v>
      </c>
      <c r="BF37" s="161"/>
      <c r="BG37" s="2" t="s">
        <v>42</v>
      </c>
      <c r="BH37" s="119"/>
      <c r="BI37" s="119"/>
      <c r="BJ37" s="119"/>
      <c r="BK37" s="119"/>
      <c r="BL37" s="119"/>
      <c r="BM37" s="119"/>
      <c r="BN37" s="119"/>
      <c r="BO37" s="119"/>
      <c r="BP37" s="119"/>
      <c r="BQ37" s="119"/>
      <c r="BR37" s="119"/>
      <c r="BS37" s="119"/>
      <c r="BT37" s="74"/>
      <c r="BU37" s="74"/>
      <c r="BV37" s="74"/>
      <c r="BW37" s="25">
        <f t="shared" si="110"/>
        <v>0</v>
      </c>
    </row>
    <row r="38" spans="1:75" x14ac:dyDescent="0.25">
      <c r="A38" s="161"/>
      <c r="B38" s="2" t="s">
        <v>41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74"/>
      <c r="P38" s="74"/>
      <c r="Q38" s="74"/>
      <c r="R38" s="25">
        <f t="shared" si="107"/>
        <v>0</v>
      </c>
      <c r="T38" s="161"/>
      <c r="U38" s="2" t="s">
        <v>41</v>
      </c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74"/>
      <c r="AI38" s="74"/>
      <c r="AJ38" s="74"/>
      <c r="AK38" s="25">
        <f t="shared" si="108"/>
        <v>0</v>
      </c>
      <c r="AM38" s="161"/>
      <c r="AN38" s="2" t="s">
        <v>41</v>
      </c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74"/>
      <c r="BB38" s="74"/>
      <c r="BC38" s="74"/>
      <c r="BD38" s="25">
        <f t="shared" si="109"/>
        <v>0</v>
      </c>
      <c r="BF38" s="161"/>
      <c r="BG38" s="2" t="s">
        <v>41</v>
      </c>
      <c r="BH38" s="119"/>
      <c r="BI38" s="119"/>
      <c r="BJ38" s="119"/>
      <c r="BK38" s="119"/>
      <c r="BL38" s="119"/>
      <c r="BM38" s="119"/>
      <c r="BN38" s="119"/>
      <c r="BO38" s="119"/>
      <c r="BP38" s="119"/>
      <c r="BQ38" s="119"/>
      <c r="BR38" s="119"/>
      <c r="BS38" s="119"/>
      <c r="BT38" s="74"/>
      <c r="BU38" s="74"/>
      <c r="BV38" s="74"/>
      <c r="BW38" s="25">
        <f t="shared" si="110"/>
        <v>0</v>
      </c>
    </row>
    <row r="39" spans="1:75" x14ac:dyDescent="0.25">
      <c r="A39" s="161"/>
      <c r="B39" s="2" t="s">
        <v>40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74"/>
      <c r="P39" s="74"/>
      <c r="Q39" s="74"/>
      <c r="R39" s="25">
        <f t="shared" si="107"/>
        <v>0</v>
      </c>
      <c r="T39" s="161"/>
      <c r="U39" s="2" t="s">
        <v>40</v>
      </c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74"/>
      <c r="AI39" s="74"/>
      <c r="AJ39" s="74"/>
      <c r="AK39" s="25">
        <f t="shared" si="108"/>
        <v>0</v>
      </c>
      <c r="AM39" s="161"/>
      <c r="AN39" s="2" t="s">
        <v>40</v>
      </c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74"/>
      <c r="BB39" s="74"/>
      <c r="BC39" s="74"/>
      <c r="BD39" s="25">
        <f t="shared" si="109"/>
        <v>0</v>
      </c>
      <c r="BF39" s="161"/>
      <c r="BG39" s="2" t="s">
        <v>40</v>
      </c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74"/>
      <c r="BU39" s="74"/>
      <c r="BV39" s="74"/>
      <c r="BW39" s="25">
        <f t="shared" si="110"/>
        <v>0</v>
      </c>
    </row>
    <row r="40" spans="1:75" x14ac:dyDescent="0.25">
      <c r="A40" s="161"/>
      <c r="B40" s="2" t="s">
        <v>39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74"/>
      <c r="P40" s="74"/>
      <c r="Q40" s="74"/>
      <c r="R40" s="25">
        <f t="shared" si="107"/>
        <v>0</v>
      </c>
      <c r="T40" s="161"/>
      <c r="U40" s="2" t="s">
        <v>39</v>
      </c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74"/>
      <c r="AI40" s="74"/>
      <c r="AJ40" s="74"/>
      <c r="AK40" s="25">
        <f t="shared" si="108"/>
        <v>0</v>
      </c>
      <c r="AM40" s="161"/>
      <c r="AN40" s="2" t="s">
        <v>39</v>
      </c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74"/>
      <c r="BB40" s="74"/>
      <c r="BC40" s="74"/>
      <c r="BD40" s="25">
        <f t="shared" si="109"/>
        <v>0</v>
      </c>
      <c r="BF40" s="161"/>
      <c r="BG40" s="2" t="s">
        <v>39</v>
      </c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74"/>
      <c r="BU40" s="74"/>
      <c r="BV40" s="74"/>
      <c r="BW40" s="25">
        <f t="shared" si="110"/>
        <v>0</v>
      </c>
    </row>
    <row r="41" spans="1:75" x14ac:dyDescent="0.25">
      <c r="A41" s="161"/>
      <c r="B41" s="2" t="s">
        <v>38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74"/>
      <c r="P41" s="74"/>
      <c r="Q41" s="74"/>
      <c r="R41" s="25">
        <f t="shared" si="107"/>
        <v>0</v>
      </c>
      <c r="T41" s="161"/>
      <c r="U41" s="2" t="s">
        <v>38</v>
      </c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74"/>
      <c r="AI41" s="74"/>
      <c r="AJ41" s="74"/>
      <c r="AK41" s="25">
        <f t="shared" si="108"/>
        <v>0</v>
      </c>
      <c r="AM41" s="161"/>
      <c r="AN41" s="2" t="s">
        <v>38</v>
      </c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74"/>
      <c r="BB41" s="74"/>
      <c r="BC41" s="74"/>
      <c r="BD41" s="25">
        <f t="shared" si="109"/>
        <v>0</v>
      </c>
      <c r="BF41" s="161"/>
      <c r="BG41" s="2" t="s">
        <v>38</v>
      </c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74"/>
      <c r="BU41" s="74"/>
      <c r="BV41" s="74"/>
      <c r="BW41" s="25">
        <f t="shared" si="110"/>
        <v>0</v>
      </c>
    </row>
    <row r="42" spans="1:75" x14ac:dyDescent="0.25">
      <c r="A42" s="161"/>
      <c r="B42" s="2" t="s">
        <v>37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74"/>
      <c r="P42" s="74"/>
      <c r="Q42" s="74"/>
      <c r="R42" s="25">
        <f t="shared" si="107"/>
        <v>0</v>
      </c>
      <c r="T42" s="161"/>
      <c r="U42" s="2" t="s">
        <v>37</v>
      </c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74"/>
      <c r="AI42" s="74"/>
      <c r="AJ42" s="74"/>
      <c r="AK42" s="25">
        <f t="shared" si="108"/>
        <v>0</v>
      </c>
      <c r="AM42" s="161"/>
      <c r="AN42" s="2" t="s">
        <v>37</v>
      </c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74"/>
      <c r="BB42" s="74"/>
      <c r="BC42" s="74"/>
      <c r="BD42" s="25">
        <f t="shared" si="109"/>
        <v>0</v>
      </c>
      <c r="BF42" s="161"/>
      <c r="BG42" s="2" t="s">
        <v>37</v>
      </c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74"/>
      <c r="BU42" s="74"/>
      <c r="BV42" s="74"/>
      <c r="BW42" s="25">
        <f t="shared" si="110"/>
        <v>0</v>
      </c>
    </row>
    <row r="43" spans="1:75" x14ac:dyDescent="0.25">
      <c r="A43" s="161"/>
      <c r="B43" s="2" t="s">
        <v>36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74"/>
      <c r="P43" s="74"/>
      <c r="Q43" s="74"/>
      <c r="R43" s="25">
        <f t="shared" si="107"/>
        <v>0</v>
      </c>
      <c r="T43" s="161"/>
      <c r="U43" s="2" t="s">
        <v>36</v>
      </c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74"/>
      <c r="AI43" s="74"/>
      <c r="AJ43" s="74"/>
      <c r="AK43" s="25">
        <f t="shared" si="108"/>
        <v>0</v>
      </c>
      <c r="AM43" s="161"/>
      <c r="AN43" s="2" t="s">
        <v>36</v>
      </c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74"/>
      <c r="BB43" s="74"/>
      <c r="BC43" s="74"/>
      <c r="BD43" s="25">
        <f t="shared" si="109"/>
        <v>0</v>
      </c>
      <c r="BF43" s="161"/>
      <c r="BG43" s="2" t="s">
        <v>36</v>
      </c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74"/>
      <c r="BU43" s="74"/>
      <c r="BV43" s="74"/>
      <c r="BW43" s="25">
        <f t="shared" si="110"/>
        <v>0</v>
      </c>
    </row>
    <row r="44" spans="1:75" x14ac:dyDescent="0.25">
      <c r="A44" s="161"/>
      <c r="B44" s="2" t="s">
        <v>35</v>
      </c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74"/>
      <c r="P44" s="74"/>
      <c r="Q44" s="74"/>
      <c r="R44" s="25">
        <f t="shared" si="107"/>
        <v>0</v>
      </c>
      <c r="T44" s="161"/>
      <c r="U44" s="2" t="s">
        <v>35</v>
      </c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74"/>
      <c r="AI44" s="74"/>
      <c r="AJ44" s="74"/>
      <c r="AK44" s="25">
        <f t="shared" si="108"/>
        <v>0</v>
      </c>
      <c r="AM44" s="161"/>
      <c r="AN44" s="2" t="s">
        <v>35</v>
      </c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74"/>
      <c r="BB44" s="74"/>
      <c r="BC44" s="74"/>
      <c r="BD44" s="25">
        <f t="shared" si="109"/>
        <v>0</v>
      </c>
      <c r="BF44" s="161"/>
      <c r="BG44" s="2" t="s">
        <v>35</v>
      </c>
      <c r="BH44" s="119"/>
      <c r="BI44" s="119"/>
      <c r="BJ44" s="119"/>
      <c r="BK44" s="119"/>
      <c r="BL44" s="119"/>
      <c r="BM44" s="119"/>
      <c r="BN44" s="119"/>
      <c r="BO44" s="119"/>
      <c r="BP44" s="119"/>
      <c r="BQ44" s="119"/>
      <c r="BR44" s="119"/>
      <c r="BS44" s="119"/>
      <c r="BT44" s="74"/>
      <c r="BU44" s="74"/>
      <c r="BV44" s="74"/>
      <c r="BW44" s="25">
        <f t="shared" si="110"/>
        <v>0</v>
      </c>
    </row>
    <row r="45" spans="1:75" x14ac:dyDescent="0.25">
      <c r="A45" s="161"/>
      <c r="B45" s="2" t="s">
        <v>34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74"/>
      <c r="P45" s="74"/>
      <c r="Q45" s="74"/>
      <c r="R45" s="25">
        <f t="shared" si="107"/>
        <v>0</v>
      </c>
      <c r="T45" s="161"/>
      <c r="U45" s="2" t="s">
        <v>34</v>
      </c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74"/>
      <c r="AI45" s="74"/>
      <c r="AJ45" s="74"/>
      <c r="AK45" s="25">
        <f t="shared" si="108"/>
        <v>0</v>
      </c>
      <c r="AM45" s="161"/>
      <c r="AN45" s="2" t="s">
        <v>34</v>
      </c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74"/>
      <c r="BB45" s="74"/>
      <c r="BC45" s="74"/>
      <c r="BD45" s="25">
        <f t="shared" si="109"/>
        <v>0</v>
      </c>
      <c r="BF45" s="161"/>
      <c r="BG45" s="2" t="s">
        <v>34</v>
      </c>
      <c r="BH45" s="119"/>
      <c r="BI45" s="119"/>
      <c r="BJ45" s="119"/>
      <c r="BK45" s="119"/>
      <c r="BL45" s="119"/>
      <c r="BM45" s="119"/>
      <c r="BN45" s="119"/>
      <c r="BO45" s="119"/>
      <c r="BP45" s="119"/>
      <c r="BQ45" s="119"/>
      <c r="BR45" s="119"/>
      <c r="BS45" s="119"/>
      <c r="BT45" s="74"/>
      <c r="BU45" s="74"/>
      <c r="BV45" s="74"/>
      <c r="BW45" s="25">
        <f t="shared" si="110"/>
        <v>0</v>
      </c>
    </row>
    <row r="46" spans="1:75" x14ac:dyDescent="0.25">
      <c r="A46" s="161"/>
      <c r="B46" s="2" t="s">
        <v>33</v>
      </c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74"/>
      <c r="P46" s="74"/>
      <c r="Q46" s="74"/>
      <c r="R46" s="25">
        <f t="shared" si="107"/>
        <v>0</v>
      </c>
      <c r="T46" s="161"/>
      <c r="U46" s="2" t="s">
        <v>33</v>
      </c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74"/>
      <c r="AI46" s="74"/>
      <c r="AJ46" s="74"/>
      <c r="AK46" s="25">
        <f t="shared" si="108"/>
        <v>0</v>
      </c>
      <c r="AM46" s="161"/>
      <c r="AN46" s="2" t="s">
        <v>33</v>
      </c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74"/>
      <c r="BB46" s="74"/>
      <c r="BC46" s="74"/>
      <c r="BD46" s="25">
        <f t="shared" si="109"/>
        <v>0</v>
      </c>
      <c r="BF46" s="161"/>
      <c r="BG46" s="2" t="s">
        <v>33</v>
      </c>
      <c r="BH46" s="119"/>
      <c r="BI46" s="119"/>
      <c r="BJ46" s="119"/>
      <c r="BK46" s="119"/>
      <c r="BL46" s="119"/>
      <c r="BM46" s="119"/>
      <c r="BN46" s="119"/>
      <c r="BO46" s="119"/>
      <c r="BP46" s="119"/>
      <c r="BQ46" s="119"/>
      <c r="BR46" s="119"/>
      <c r="BS46" s="119"/>
      <c r="BT46" s="74"/>
      <c r="BU46" s="74"/>
      <c r="BV46" s="74"/>
      <c r="BW46" s="25">
        <f t="shared" si="110"/>
        <v>0</v>
      </c>
    </row>
    <row r="47" spans="1:75" ht="16.5" customHeight="1" x14ac:dyDescent="0.25">
      <c r="A47" s="161"/>
      <c r="B47" s="2" t="s">
        <v>32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74"/>
      <c r="P47" s="74"/>
      <c r="Q47" s="74"/>
      <c r="R47" s="25">
        <f t="shared" si="107"/>
        <v>0</v>
      </c>
      <c r="T47" s="161"/>
      <c r="U47" s="2" t="s">
        <v>32</v>
      </c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74"/>
      <c r="AI47" s="74"/>
      <c r="AJ47" s="74"/>
      <c r="AK47" s="25">
        <f t="shared" si="108"/>
        <v>0</v>
      </c>
      <c r="AM47" s="161"/>
      <c r="AN47" s="2" t="s">
        <v>32</v>
      </c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74"/>
      <c r="BB47" s="74"/>
      <c r="BC47" s="74"/>
      <c r="BD47" s="25">
        <f t="shared" si="109"/>
        <v>0</v>
      </c>
      <c r="BF47" s="161"/>
      <c r="BG47" s="2" t="s">
        <v>32</v>
      </c>
      <c r="BH47" s="119"/>
      <c r="BI47" s="119"/>
      <c r="BJ47" s="119"/>
      <c r="BK47" s="119"/>
      <c r="BL47" s="119"/>
      <c r="BM47" s="119"/>
      <c r="BN47" s="119"/>
      <c r="BO47" s="119"/>
      <c r="BP47" s="119"/>
      <c r="BQ47" s="119"/>
      <c r="BR47" s="119"/>
      <c r="BS47" s="119"/>
      <c r="BT47" s="74"/>
      <c r="BU47" s="74"/>
      <c r="BV47" s="74"/>
      <c r="BW47" s="25">
        <f t="shared" si="110"/>
        <v>0</v>
      </c>
    </row>
    <row r="48" spans="1:75" ht="15.75" thickBot="1" x14ac:dyDescent="0.3">
      <c r="A48" s="162"/>
      <c r="B48" s="2" t="s">
        <v>31</v>
      </c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74"/>
      <c r="P48" s="74"/>
      <c r="Q48" s="74"/>
      <c r="R48" s="25">
        <f t="shared" si="107"/>
        <v>0</v>
      </c>
      <c r="T48" s="162"/>
      <c r="U48" s="2" t="s">
        <v>31</v>
      </c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74"/>
      <c r="AI48" s="74"/>
      <c r="AJ48" s="74"/>
      <c r="AK48" s="25">
        <f t="shared" si="108"/>
        <v>0</v>
      </c>
      <c r="AM48" s="162"/>
      <c r="AN48" s="2" t="s">
        <v>31</v>
      </c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74"/>
      <c r="BB48" s="74"/>
      <c r="BC48" s="74"/>
      <c r="BD48" s="25">
        <f t="shared" si="109"/>
        <v>0</v>
      </c>
      <c r="BF48" s="162"/>
      <c r="BG48" s="2" t="s">
        <v>31</v>
      </c>
      <c r="BH48" s="119"/>
      <c r="BI48" s="119"/>
      <c r="BJ48" s="119"/>
      <c r="BK48" s="119"/>
      <c r="BL48" s="119"/>
      <c r="BM48" s="119"/>
      <c r="BN48" s="119"/>
      <c r="BO48" s="119"/>
      <c r="BP48" s="119"/>
      <c r="BQ48" s="119"/>
      <c r="BR48" s="119"/>
      <c r="BS48" s="119"/>
      <c r="BT48" s="74"/>
      <c r="BU48" s="74"/>
      <c r="BV48" s="74"/>
      <c r="BW48" s="25">
        <f t="shared" si="110"/>
        <v>0</v>
      </c>
    </row>
    <row r="49" spans="1:75" ht="21.75" thickBot="1" x14ac:dyDescent="0.3">
      <c r="A49" s="28"/>
      <c r="B49" s="6" t="s">
        <v>13</v>
      </c>
      <c r="C49" s="8">
        <f>SUM(C36:C48)</f>
        <v>0</v>
      </c>
      <c r="D49" s="8">
        <f t="shared" ref="D49" si="111">SUM(D36:D48)</f>
        <v>0</v>
      </c>
      <c r="E49" s="8">
        <f t="shared" ref="E49" si="112">SUM(E36:E48)</f>
        <v>0</v>
      </c>
      <c r="F49" s="8">
        <f t="shared" ref="F49" si="113">SUM(F36:F48)</f>
        <v>0</v>
      </c>
      <c r="G49" s="8">
        <f t="shared" ref="G49" si="114">SUM(G36:G48)</f>
        <v>0</v>
      </c>
      <c r="H49" s="8">
        <f t="shared" ref="H49" si="115">SUM(H36:H48)</f>
        <v>0</v>
      </c>
      <c r="I49" s="8">
        <f t="shared" ref="I49" si="116">SUM(I36:I48)</f>
        <v>0</v>
      </c>
      <c r="J49" s="8">
        <f t="shared" ref="J49" si="117">SUM(J36:J48)</f>
        <v>0</v>
      </c>
      <c r="K49" s="8">
        <f t="shared" ref="K49" si="118">SUM(K36:K48)</f>
        <v>0</v>
      </c>
      <c r="L49" s="8">
        <f t="shared" ref="L49" si="119">SUM(L36:L48)</f>
        <v>0</v>
      </c>
      <c r="M49" s="8">
        <f t="shared" ref="M49" si="120">SUM(M36:M48)</f>
        <v>0</v>
      </c>
      <c r="N49" s="8">
        <f t="shared" ref="N49" si="121">SUM(N36:N48)</f>
        <v>0</v>
      </c>
      <c r="O49" s="75">
        <f t="shared" ref="O49" si="122">SUM(O36:O48)</f>
        <v>0</v>
      </c>
      <c r="P49" s="75">
        <f t="shared" ref="P49" si="123">SUM(P36:P48)</f>
        <v>0</v>
      </c>
      <c r="Q49" s="75">
        <f t="shared" ref="Q49" si="124">SUM(Q36:Q48)</f>
        <v>0</v>
      </c>
      <c r="R49" s="7">
        <f t="shared" si="107"/>
        <v>0</v>
      </c>
      <c r="T49" s="28"/>
      <c r="U49" s="6" t="s">
        <v>13</v>
      </c>
      <c r="V49" s="8">
        <f>SUM(V36:V48)</f>
        <v>0</v>
      </c>
      <c r="W49" s="8">
        <f t="shared" ref="W49" si="125">SUM(W36:W48)</f>
        <v>0</v>
      </c>
      <c r="X49" s="8">
        <f t="shared" ref="X49" si="126">SUM(X36:X48)</f>
        <v>0</v>
      </c>
      <c r="Y49" s="8">
        <f t="shared" ref="Y49" si="127">SUM(Y36:Y48)</f>
        <v>0</v>
      </c>
      <c r="Z49" s="8">
        <f t="shared" ref="Z49" si="128">SUM(Z36:Z48)</f>
        <v>0</v>
      </c>
      <c r="AA49" s="8">
        <f t="shared" ref="AA49" si="129">SUM(AA36:AA48)</f>
        <v>0</v>
      </c>
      <c r="AB49" s="8">
        <f t="shared" ref="AB49" si="130">SUM(AB36:AB48)</f>
        <v>0</v>
      </c>
      <c r="AC49" s="8">
        <f t="shared" ref="AC49" si="131">SUM(AC36:AC48)</f>
        <v>0</v>
      </c>
      <c r="AD49" s="8">
        <f t="shared" ref="AD49" si="132">SUM(AD36:AD48)</f>
        <v>0</v>
      </c>
      <c r="AE49" s="8">
        <f t="shared" ref="AE49" si="133">SUM(AE36:AE48)</f>
        <v>0</v>
      </c>
      <c r="AF49" s="8">
        <f t="shared" ref="AF49" si="134">SUM(AF36:AF48)</f>
        <v>0</v>
      </c>
      <c r="AG49" s="8">
        <f t="shared" ref="AG49" si="135">SUM(AG36:AG48)</f>
        <v>0</v>
      </c>
      <c r="AH49" s="75">
        <f t="shared" ref="AH49" si="136">SUM(AH36:AH48)</f>
        <v>0</v>
      </c>
      <c r="AI49" s="75">
        <f t="shared" ref="AI49" si="137">SUM(AI36:AI48)</f>
        <v>0</v>
      </c>
      <c r="AJ49" s="75">
        <f t="shared" ref="AJ49" si="138">SUM(AJ36:AJ48)</f>
        <v>0</v>
      </c>
      <c r="AK49" s="7">
        <f t="shared" si="108"/>
        <v>0</v>
      </c>
      <c r="AM49" s="28"/>
      <c r="AN49" s="6" t="s">
        <v>13</v>
      </c>
      <c r="AO49" s="8">
        <f>SUM(AO36:AO48)</f>
        <v>0</v>
      </c>
      <c r="AP49" s="8">
        <f t="shared" ref="AP49" si="139">SUM(AP36:AP48)</f>
        <v>0</v>
      </c>
      <c r="AQ49" s="8">
        <f t="shared" ref="AQ49" si="140">SUM(AQ36:AQ48)</f>
        <v>0</v>
      </c>
      <c r="AR49" s="8">
        <f t="shared" ref="AR49" si="141">SUM(AR36:AR48)</f>
        <v>0</v>
      </c>
      <c r="AS49" s="8">
        <f t="shared" ref="AS49" si="142">SUM(AS36:AS48)</f>
        <v>0</v>
      </c>
      <c r="AT49" s="8">
        <f t="shared" ref="AT49" si="143">SUM(AT36:AT48)</f>
        <v>0</v>
      </c>
      <c r="AU49" s="8">
        <f t="shared" ref="AU49" si="144">SUM(AU36:AU48)</f>
        <v>0</v>
      </c>
      <c r="AV49" s="8">
        <f t="shared" ref="AV49" si="145">SUM(AV36:AV48)</f>
        <v>0</v>
      </c>
      <c r="AW49" s="8">
        <f t="shared" ref="AW49" si="146">SUM(AW36:AW48)</f>
        <v>0</v>
      </c>
      <c r="AX49" s="8">
        <f t="shared" ref="AX49" si="147">SUM(AX36:AX48)</f>
        <v>0</v>
      </c>
      <c r="AY49" s="8">
        <f t="shared" ref="AY49" si="148">SUM(AY36:AY48)</f>
        <v>0</v>
      </c>
      <c r="AZ49" s="8">
        <f t="shared" ref="AZ49" si="149">SUM(AZ36:AZ48)</f>
        <v>0</v>
      </c>
      <c r="BA49" s="75">
        <f t="shared" ref="BA49" si="150">SUM(BA36:BA48)</f>
        <v>0</v>
      </c>
      <c r="BB49" s="75">
        <f t="shared" ref="BB49" si="151">SUM(BB36:BB48)</f>
        <v>0</v>
      </c>
      <c r="BC49" s="75">
        <f t="shared" ref="BC49" si="152">SUM(BC36:BC48)</f>
        <v>0</v>
      </c>
      <c r="BD49" s="7">
        <f t="shared" si="109"/>
        <v>0</v>
      </c>
      <c r="BF49" s="28"/>
      <c r="BG49" s="6" t="s">
        <v>13</v>
      </c>
      <c r="BH49" s="8">
        <f>SUM(BH36:BH48)</f>
        <v>0</v>
      </c>
      <c r="BI49" s="8">
        <f t="shared" ref="BI49" si="153">SUM(BI36:BI48)</f>
        <v>0</v>
      </c>
      <c r="BJ49" s="8">
        <f t="shared" ref="BJ49" si="154">SUM(BJ36:BJ48)</f>
        <v>0</v>
      </c>
      <c r="BK49" s="8">
        <f t="shared" ref="BK49" si="155">SUM(BK36:BK48)</f>
        <v>0</v>
      </c>
      <c r="BL49" s="8">
        <f t="shared" ref="BL49" si="156">SUM(BL36:BL48)</f>
        <v>0</v>
      </c>
      <c r="BM49" s="8">
        <f t="shared" ref="BM49" si="157">SUM(BM36:BM48)</f>
        <v>0</v>
      </c>
      <c r="BN49" s="8">
        <f t="shared" ref="BN49" si="158">SUM(BN36:BN48)</f>
        <v>0</v>
      </c>
      <c r="BO49" s="8">
        <f t="shared" ref="BO49" si="159">SUM(BO36:BO48)</f>
        <v>0</v>
      </c>
      <c r="BP49" s="8">
        <f t="shared" ref="BP49" si="160">SUM(BP36:BP48)</f>
        <v>0</v>
      </c>
      <c r="BQ49" s="8">
        <f t="shared" ref="BQ49" si="161">SUM(BQ36:BQ48)</f>
        <v>0</v>
      </c>
      <c r="BR49" s="8">
        <f t="shared" ref="BR49" si="162">SUM(BR36:BR48)</f>
        <v>0</v>
      </c>
      <c r="BS49" s="8">
        <f t="shared" ref="BS49" si="163">SUM(BS36:BS48)</f>
        <v>0</v>
      </c>
      <c r="BT49" s="75">
        <f t="shared" ref="BT49" si="164">SUM(BT36:BT48)</f>
        <v>0</v>
      </c>
      <c r="BU49" s="75">
        <f t="shared" ref="BU49" si="165">SUM(BU36:BU48)</f>
        <v>0</v>
      </c>
      <c r="BV49" s="75">
        <f t="shared" ref="BV49" si="166">SUM(BV36:BV48)</f>
        <v>0</v>
      </c>
      <c r="BW49" s="7">
        <f t="shared" si="110"/>
        <v>0</v>
      </c>
    </row>
    <row r="50" spans="1:75" ht="21.75" thickBot="1" x14ac:dyDescent="0.3">
      <c r="A50" s="28"/>
      <c r="R50" s="76">
        <f>SUM(C36:Q48)</f>
        <v>0</v>
      </c>
      <c r="T50" s="28"/>
      <c r="AK50" s="76">
        <f>SUM(V36:AJ48)</f>
        <v>0</v>
      </c>
      <c r="AM50" s="28"/>
      <c r="BD50" s="76">
        <f>SUM(AO36:BC48)</f>
        <v>0</v>
      </c>
      <c r="BE50" s="46"/>
      <c r="BF50" s="28"/>
      <c r="BW50" s="76">
        <f>SUM(BH36:BV48)</f>
        <v>0</v>
      </c>
    </row>
    <row r="51" spans="1:75" ht="21.75" thickBot="1" x14ac:dyDescent="0.3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61" t="s">
        <v>26</v>
      </c>
      <c r="P51" s="61" t="s">
        <v>25</v>
      </c>
      <c r="Q51" s="61" t="s">
        <v>24</v>
      </c>
      <c r="R51" s="54" t="s">
        <v>10</v>
      </c>
      <c r="S51" s="49"/>
      <c r="T51" s="28"/>
      <c r="U51" s="14" t="s">
        <v>11</v>
      </c>
      <c r="V51" s="58" t="s">
        <v>26</v>
      </c>
      <c r="W51" s="58" t="s">
        <v>25</v>
      </c>
      <c r="X51" s="58" t="s">
        <v>24</v>
      </c>
      <c r="Y51" s="58" t="s">
        <v>23</v>
      </c>
      <c r="Z51" s="58" t="s">
        <v>22</v>
      </c>
      <c r="AA51" s="58" t="s">
        <v>21</v>
      </c>
      <c r="AB51" s="58" t="s">
        <v>20</v>
      </c>
      <c r="AC51" s="58" t="s">
        <v>19</v>
      </c>
      <c r="AD51" s="58" t="s">
        <v>18</v>
      </c>
      <c r="AE51" s="58" t="s">
        <v>17</v>
      </c>
      <c r="AF51" s="58" t="s">
        <v>16</v>
      </c>
      <c r="AG51" s="58" t="s">
        <v>15</v>
      </c>
      <c r="AH51" s="61" t="s">
        <v>26</v>
      </c>
      <c r="AI51" s="61" t="s">
        <v>25</v>
      </c>
      <c r="AJ51" s="61" t="s">
        <v>24</v>
      </c>
      <c r="AK51" s="54" t="s">
        <v>10</v>
      </c>
      <c r="AL51" s="49"/>
      <c r="AM51" s="28"/>
      <c r="AN51" s="14" t="s">
        <v>11</v>
      </c>
      <c r="AO51" s="58" t="s">
        <v>26</v>
      </c>
      <c r="AP51" s="58" t="s">
        <v>25</v>
      </c>
      <c r="AQ51" s="58" t="s">
        <v>24</v>
      </c>
      <c r="AR51" s="58" t="s">
        <v>23</v>
      </c>
      <c r="AS51" s="58" t="s">
        <v>22</v>
      </c>
      <c r="AT51" s="58" t="s">
        <v>21</v>
      </c>
      <c r="AU51" s="58" t="s">
        <v>20</v>
      </c>
      <c r="AV51" s="58" t="s">
        <v>19</v>
      </c>
      <c r="AW51" s="58" t="s">
        <v>18</v>
      </c>
      <c r="AX51" s="58" t="s">
        <v>17</v>
      </c>
      <c r="AY51" s="58" t="s">
        <v>16</v>
      </c>
      <c r="AZ51" s="58" t="s">
        <v>15</v>
      </c>
      <c r="BA51" s="61" t="s">
        <v>26</v>
      </c>
      <c r="BB51" s="61" t="s">
        <v>25</v>
      </c>
      <c r="BC51" s="61" t="s">
        <v>24</v>
      </c>
      <c r="BD51" s="54" t="s">
        <v>10</v>
      </c>
      <c r="BE51" s="47"/>
      <c r="BF51" s="28"/>
      <c r="BG51" s="14" t="s">
        <v>11</v>
      </c>
      <c r="BH51" s="58" t="s">
        <v>26</v>
      </c>
      <c r="BI51" s="58" t="s">
        <v>25</v>
      </c>
      <c r="BJ51" s="58" t="s">
        <v>24</v>
      </c>
      <c r="BK51" s="58" t="s">
        <v>23</v>
      </c>
      <c r="BL51" s="58" t="s">
        <v>22</v>
      </c>
      <c r="BM51" s="58" t="s">
        <v>21</v>
      </c>
      <c r="BN51" s="58" t="s">
        <v>20</v>
      </c>
      <c r="BO51" s="58" t="s">
        <v>19</v>
      </c>
      <c r="BP51" s="58" t="s">
        <v>18</v>
      </c>
      <c r="BQ51" s="58" t="s">
        <v>17</v>
      </c>
      <c r="BR51" s="58" t="s">
        <v>16</v>
      </c>
      <c r="BS51" s="58" t="s">
        <v>15</v>
      </c>
      <c r="BT51" s="61" t="s">
        <v>26</v>
      </c>
      <c r="BU51" s="61" t="s">
        <v>25</v>
      </c>
      <c r="BV51" s="61" t="s">
        <v>24</v>
      </c>
      <c r="BW51" s="54" t="s">
        <v>10</v>
      </c>
    </row>
    <row r="52" spans="1:75" ht="15" customHeight="1" x14ac:dyDescent="0.25">
      <c r="A52" s="160" t="s">
        <v>49</v>
      </c>
      <c r="B52" s="12" t="s">
        <v>43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67"/>
      <c r="P52" s="67"/>
      <c r="Q52" s="67"/>
      <c r="R52" s="26">
        <f t="shared" ref="R52:R65" si="167">SUM(C52:Q52)</f>
        <v>0</v>
      </c>
      <c r="T52" s="160" t="s">
        <v>49</v>
      </c>
      <c r="U52" s="12" t="s">
        <v>43</v>
      </c>
      <c r="V52" s="12">
        <v>0</v>
      </c>
      <c r="W52" s="12"/>
      <c r="X52" s="12"/>
      <c r="Y52" s="12"/>
      <c r="Z52" s="12"/>
      <c r="AA52" s="12"/>
      <c r="AB52" s="12"/>
      <c r="AC52" s="12">
        <v>71852</v>
      </c>
      <c r="AD52" s="12">
        <v>7696</v>
      </c>
      <c r="AE52" s="12"/>
      <c r="AF52" s="12"/>
      <c r="AG52" s="12">
        <v>307699</v>
      </c>
      <c r="AH52" s="67"/>
      <c r="AI52" s="67"/>
      <c r="AJ52" s="67"/>
      <c r="AK52" s="26">
        <f t="shared" ref="AK52:AK65" si="168">SUM(V52:AJ52)</f>
        <v>387247</v>
      </c>
      <c r="AM52" s="160" t="s">
        <v>49</v>
      </c>
      <c r="AN52" s="12" t="s">
        <v>43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436914</v>
      </c>
      <c r="BA52" s="67"/>
      <c r="BB52" s="67"/>
      <c r="BC52" s="67"/>
      <c r="BD52" s="26">
        <f t="shared" ref="BD52:BD65" si="169">SUM(AO52:BC52)</f>
        <v>436914</v>
      </c>
      <c r="BF52" s="160" t="s">
        <v>49</v>
      </c>
      <c r="BG52" s="12" t="s">
        <v>43</v>
      </c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67"/>
      <c r="BU52" s="67"/>
      <c r="BV52" s="67"/>
      <c r="BW52" s="26">
        <f t="shared" ref="BW52:BW65" si="170">SUM(BH52:BV52)</f>
        <v>0</v>
      </c>
    </row>
    <row r="53" spans="1:75" x14ac:dyDescent="0.25">
      <c r="A53" s="161"/>
      <c r="B53" s="2" t="s">
        <v>42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74"/>
      <c r="P53" s="74"/>
      <c r="Q53" s="74"/>
      <c r="R53" s="25">
        <f t="shared" si="167"/>
        <v>0</v>
      </c>
      <c r="T53" s="161"/>
      <c r="U53" s="2" t="s">
        <v>42</v>
      </c>
      <c r="V53" s="2"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74"/>
      <c r="AI53" s="74"/>
      <c r="AJ53" s="74"/>
      <c r="AK53" s="25">
        <f t="shared" si="168"/>
        <v>0</v>
      </c>
      <c r="AM53" s="161"/>
      <c r="AN53" s="2" t="s">
        <v>42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74"/>
      <c r="BB53" s="74"/>
      <c r="BC53" s="74"/>
      <c r="BD53" s="25">
        <f t="shared" si="169"/>
        <v>0</v>
      </c>
      <c r="BF53" s="161"/>
      <c r="BG53" s="2" t="s">
        <v>42</v>
      </c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74"/>
      <c r="BU53" s="74"/>
      <c r="BV53" s="74"/>
      <c r="BW53" s="25">
        <f t="shared" si="170"/>
        <v>0</v>
      </c>
    </row>
    <row r="54" spans="1:75" x14ac:dyDescent="0.25">
      <c r="A54" s="161"/>
      <c r="B54" s="2" t="s">
        <v>41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74"/>
      <c r="P54" s="74"/>
      <c r="Q54" s="74"/>
      <c r="R54" s="25">
        <f t="shared" si="167"/>
        <v>0</v>
      </c>
      <c r="T54" s="161"/>
      <c r="U54" s="2" t="s">
        <v>41</v>
      </c>
      <c r="V54" s="2">
        <v>0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4"/>
      <c r="AI54" s="74"/>
      <c r="AJ54" s="74"/>
      <c r="AK54" s="25">
        <f t="shared" si="168"/>
        <v>0</v>
      </c>
      <c r="AM54" s="161"/>
      <c r="AN54" s="2" t="s">
        <v>41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74"/>
      <c r="BB54" s="74"/>
      <c r="BC54" s="74"/>
      <c r="BD54" s="25">
        <f t="shared" si="169"/>
        <v>0</v>
      </c>
      <c r="BF54" s="161"/>
      <c r="BG54" s="2" t="s">
        <v>41</v>
      </c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74"/>
      <c r="BU54" s="74"/>
      <c r="BV54" s="74"/>
      <c r="BW54" s="25">
        <f t="shared" si="170"/>
        <v>0</v>
      </c>
    </row>
    <row r="55" spans="1:75" x14ac:dyDescent="0.25">
      <c r="A55" s="161"/>
      <c r="B55" s="2" t="s">
        <v>40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74"/>
      <c r="P55" s="74"/>
      <c r="Q55" s="74"/>
      <c r="R55" s="25">
        <f t="shared" si="167"/>
        <v>0</v>
      </c>
      <c r="T55" s="161"/>
      <c r="U55" s="2" t="s">
        <v>40</v>
      </c>
      <c r="V55" s="2">
        <v>0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>
        <v>222038</v>
      </c>
      <c r="AH55" s="74"/>
      <c r="AI55" s="74"/>
      <c r="AJ55" s="74"/>
      <c r="AK55" s="25">
        <f t="shared" si="168"/>
        <v>222038</v>
      </c>
      <c r="AM55" s="161"/>
      <c r="AN55" s="40" t="s">
        <v>40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74"/>
      <c r="BB55" s="74"/>
      <c r="BC55" s="74"/>
      <c r="BD55" s="25">
        <f t="shared" si="169"/>
        <v>0</v>
      </c>
      <c r="BF55" s="161"/>
      <c r="BG55" s="2" t="s">
        <v>40</v>
      </c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74"/>
      <c r="BU55" s="74"/>
      <c r="BV55" s="74"/>
      <c r="BW55" s="25">
        <f t="shared" si="170"/>
        <v>0</v>
      </c>
    </row>
    <row r="56" spans="1:75" x14ac:dyDescent="0.25">
      <c r="A56" s="161"/>
      <c r="B56" s="2" t="s">
        <v>39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74"/>
      <c r="P56" s="74"/>
      <c r="Q56" s="74"/>
      <c r="R56" s="25">
        <f t="shared" si="167"/>
        <v>0</v>
      </c>
      <c r="T56" s="161"/>
      <c r="U56" s="2" t="s">
        <v>39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74"/>
      <c r="AI56" s="74"/>
      <c r="AJ56" s="74"/>
      <c r="AK56" s="25">
        <f t="shared" si="168"/>
        <v>0</v>
      </c>
      <c r="AM56" s="161"/>
      <c r="AN56" s="2" t="s">
        <v>39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74"/>
      <c r="BB56" s="74"/>
      <c r="BC56" s="74"/>
      <c r="BD56" s="25">
        <f t="shared" si="169"/>
        <v>0</v>
      </c>
      <c r="BF56" s="161"/>
      <c r="BG56" s="2" t="s">
        <v>39</v>
      </c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74"/>
      <c r="BU56" s="74"/>
      <c r="BV56" s="74"/>
      <c r="BW56" s="25">
        <f t="shared" si="170"/>
        <v>0</v>
      </c>
    </row>
    <row r="57" spans="1:75" x14ac:dyDescent="0.25">
      <c r="A57" s="161"/>
      <c r="B57" s="2" t="s">
        <v>38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74"/>
      <c r="P57" s="74"/>
      <c r="Q57" s="74"/>
      <c r="R57" s="25">
        <f t="shared" si="167"/>
        <v>0</v>
      </c>
      <c r="T57" s="161"/>
      <c r="U57" s="2" t="s">
        <v>38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74"/>
      <c r="AI57" s="74"/>
      <c r="AJ57" s="74"/>
      <c r="AK57" s="25">
        <f t="shared" si="168"/>
        <v>0</v>
      </c>
      <c r="AM57" s="161"/>
      <c r="AN57" s="2" t="s">
        <v>38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74"/>
      <c r="BB57" s="74"/>
      <c r="BC57" s="74"/>
      <c r="BD57" s="25">
        <f t="shared" si="169"/>
        <v>0</v>
      </c>
      <c r="BF57" s="161"/>
      <c r="BG57" s="2" t="s">
        <v>38</v>
      </c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74"/>
      <c r="BU57" s="74"/>
      <c r="BV57" s="74"/>
      <c r="BW57" s="25">
        <f t="shared" si="170"/>
        <v>0</v>
      </c>
    </row>
    <row r="58" spans="1:75" x14ac:dyDescent="0.25">
      <c r="A58" s="161"/>
      <c r="B58" s="2" t="s">
        <v>37</v>
      </c>
      <c r="C58" s="2">
        <v>0</v>
      </c>
      <c r="D58" s="2"/>
      <c r="E58" s="2"/>
      <c r="F58" s="2"/>
      <c r="G58" s="2"/>
      <c r="H58" s="2"/>
      <c r="I58" s="2">
        <v>7598.6812898051803</v>
      </c>
      <c r="J58" s="2"/>
      <c r="K58" s="2"/>
      <c r="L58" s="2"/>
      <c r="M58" s="2"/>
      <c r="N58" s="2"/>
      <c r="O58" s="74"/>
      <c r="P58" s="74"/>
      <c r="Q58" s="74"/>
      <c r="R58" s="25">
        <f t="shared" si="167"/>
        <v>7598.6812898051803</v>
      </c>
      <c r="T58" s="161"/>
      <c r="U58" s="2" t="s">
        <v>37</v>
      </c>
      <c r="V58" s="2">
        <v>0</v>
      </c>
      <c r="W58" s="2"/>
      <c r="X58" s="2"/>
      <c r="Y58" s="2"/>
      <c r="Z58" s="2"/>
      <c r="AA58" s="2"/>
      <c r="AB58" s="2">
        <v>61891.305525051634</v>
      </c>
      <c r="AC58" s="2">
        <v>90508</v>
      </c>
      <c r="AD58" s="2">
        <v>1295585</v>
      </c>
      <c r="AE58" s="2">
        <v>356910.44</v>
      </c>
      <c r="AF58" s="2"/>
      <c r="AG58" s="2">
        <v>2428106.5</v>
      </c>
      <c r="AH58" s="74"/>
      <c r="AI58" s="74"/>
      <c r="AJ58" s="74"/>
      <c r="AK58" s="25">
        <f t="shared" si="168"/>
        <v>4233001.2455250518</v>
      </c>
      <c r="AM58" s="161"/>
      <c r="AN58" s="2" t="s">
        <v>37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74"/>
      <c r="BB58" s="74"/>
      <c r="BC58" s="74"/>
      <c r="BD58" s="25">
        <f t="shared" si="169"/>
        <v>0</v>
      </c>
      <c r="BF58" s="161"/>
      <c r="BG58" s="2" t="s">
        <v>37</v>
      </c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74"/>
      <c r="BU58" s="74"/>
      <c r="BV58" s="74"/>
      <c r="BW58" s="25">
        <f t="shared" si="170"/>
        <v>0</v>
      </c>
    </row>
    <row r="59" spans="1:75" x14ac:dyDescent="0.25">
      <c r="A59" s="161"/>
      <c r="B59" s="2" t="s">
        <v>36</v>
      </c>
      <c r="C59" s="2">
        <v>0</v>
      </c>
      <c r="D59" s="2"/>
      <c r="E59" s="2"/>
      <c r="F59" s="2"/>
      <c r="G59" s="2"/>
      <c r="H59" s="2"/>
      <c r="I59" s="2">
        <v>14111.108710194821</v>
      </c>
      <c r="J59" s="2">
        <v>16474.150000000001</v>
      </c>
      <c r="K59" s="2"/>
      <c r="L59" s="2">
        <v>7442.39</v>
      </c>
      <c r="M59" s="2"/>
      <c r="N59" s="2"/>
      <c r="O59" s="74"/>
      <c r="P59" s="74"/>
      <c r="Q59" s="74"/>
      <c r="R59" s="25">
        <f t="shared" si="167"/>
        <v>38027.648710194822</v>
      </c>
      <c r="T59" s="161"/>
      <c r="U59" s="2" t="s">
        <v>36</v>
      </c>
      <c r="V59" s="2">
        <v>0</v>
      </c>
      <c r="W59" s="2"/>
      <c r="X59" s="2"/>
      <c r="Y59" s="2"/>
      <c r="Z59" s="2"/>
      <c r="AA59" s="2"/>
      <c r="AB59" s="2">
        <v>72851.684474948401</v>
      </c>
      <c r="AC59" s="2">
        <v>81110.8</v>
      </c>
      <c r="AD59" s="2">
        <v>164574.20000000001</v>
      </c>
      <c r="AE59" s="2">
        <v>0</v>
      </c>
      <c r="AF59" s="2"/>
      <c r="AG59" s="2">
        <v>65869.52</v>
      </c>
      <c r="AH59" s="74"/>
      <c r="AI59" s="74"/>
      <c r="AJ59" s="74"/>
      <c r="AK59" s="25">
        <f t="shared" si="168"/>
        <v>384406.20447494846</v>
      </c>
      <c r="AM59" s="161"/>
      <c r="AN59" s="2" t="s">
        <v>36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74"/>
      <c r="BB59" s="74"/>
      <c r="BC59" s="74"/>
      <c r="BD59" s="25">
        <f t="shared" si="169"/>
        <v>0</v>
      </c>
      <c r="BF59" s="161"/>
      <c r="BG59" s="2" t="s">
        <v>36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74"/>
      <c r="BU59" s="74"/>
      <c r="BV59" s="74"/>
      <c r="BW59" s="25">
        <f t="shared" si="170"/>
        <v>0</v>
      </c>
    </row>
    <row r="60" spans="1:75" x14ac:dyDescent="0.25">
      <c r="A60" s="161"/>
      <c r="B60" s="2" t="s">
        <v>35</v>
      </c>
      <c r="C60" s="2">
        <v>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74"/>
      <c r="P60" s="74"/>
      <c r="Q60" s="74"/>
      <c r="R60" s="25">
        <f t="shared" si="167"/>
        <v>0</v>
      </c>
      <c r="T60" s="161"/>
      <c r="U60" s="2" t="s">
        <v>35</v>
      </c>
      <c r="V60" s="2">
        <v>0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4"/>
      <c r="AI60" s="74"/>
      <c r="AJ60" s="74"/>
      <c r="AK60" s="25">
        <f t="shared" si="168"/>
        <v>0</v>
      </c>
      <c r="AM60" s="161"/>
      <c r="AN60" s="2" t="s">
        <v>35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74"/>
      <c r="BB60" s="74"/>
      <c r="BC60" s="74"/>
      <c r="BD60" s="25">
        <f t="shared" si="169"/>
        <v>0</v>
      </c>
      <c r="BF60" s="161"/>
      <c r="BG60" s="2" t="s">
        <v>35</v>
      </c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74"/>
      <c r="BU60" s="74"/>
      <c r="BV60" s="74"/>
      <c r="BW60" s="25">
        <f t="shared" si="170"/>
        <v>0</v>
      </c>
    </row>
    <row r="61" spans="1:75" x14ac:dyDescent="0.25">
      <c r="A61" s="161"/>
      <c r="B61" s="2" t="s">
        <v>34</v>
      </c>
      <c r="C61" s="2">
        <v>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74"/>
      <c r="P61" s="74"/>
      <c r="Q61" s="74"/>
      <c r="R61" s="25">
        <f t="shared" si="167"/>
        <v>0</v>
      </c>
      <c r="T61" s="161"/>
      <c r="U61" s="2" t="s">
        <v>34</v>
      </c>
      <c r="V61" s="2">
        <v>0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74"/>
      <c r="AI61" s="74"/>
      <c r="AJ61" s="74"/>
      <c r="AK61" s="25">
        <f t="shared" si="168"/>
        <v>0</v>
      </c>
      <c r="AM61" s="161"/>
      <c r="AN61" s="2" t="s">
        <v>34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74"/>
      <c r="BB61" s="74"/>
      <c r="BC61" s="74"/>
      <c r="BD61" s="25">
        <f t="shared" si="169"/>
        <v>0</v>
      </c>
      <c r="BF61" s="161"/>
      <c r="BG61" s="2" t="s">
        <v>34</v>
      </c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74"/>
      <c r="BU61" s="74"/>
      <c r="BV61" s="74"/>
      <c r="BW61" s="25">
        <f t="shared" si="170"/>
        <v>0</v>
      </c>
    </row>
    <row r="62" spans="1:75" x14ac:dyDescent="0.25">
      <c r="A62" s="161"/>
      <c r="B62" s="2" t="s">
        <v>33</v>
      </c>
      <c r="C62" s="2">
        <v>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74"/>
      <c r="P62" s="74"/>
      <c r="Q62" s="74"/>
      <c r="R62" s="25">
        <f t="shared" si="167"/>
        <v>0</v>
      </c>
      <c r="T62" s="161"/>
      <c r="U62" s="2" t="s">
        <v>33</v>
      </c>
      <c r="V62" s="2">
        <v>0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4"/>
      <c r="AI62" s="74"/>
      <c r="AJ62" s="74"/>
      <c r="AK62" s="25">
        <f t="shared" si="168"/>
        <v>0</v>
      </c>
      <c r="AM62" s="161"/>
      <c r="AN62" s="2" t="s">
        <v>33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74"/>
      <c r="BB62" s="74"/>
      <c r="BC62" s="74"/>
      <c r="BD62" s="25">
        <f t="shared" si="169"/>
        <v>0</v>
      </c>
      <c r="BF62" s="161"/>
      <c r="BG62" s="2" t="s">
        <v>33</v>
      </c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74"/>
      <c r="BU62" s="74"/>
      <c r="BV62" s="74"/>
      <c r="BW62" s="25">
        <f t="shared" si="170"/>
        <v>0</v>
      </c>
    </row>
    <row r="63" spans="1:75" x14ac:dyDescent="0.25">
      <c r="A63" s="161"/>
      <c r="B63" s="2" t="s">
        <v>32</v>
      </c>
      <c r="C63" s="2">
        <v>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74"/>
      <c r="P63" s="74"/>
      <c r="Q63" s="74"/>
      <c r="R63" s="25">
        <f t="shared" si="167"/>
        <v>0</v>
      </c>
      <c r="T63" s="161"/>
      <c r="U63" s="2" t="s">
        <v>32</v>
      </c>
      <c r="V63" s="2">
        <v>0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74"/>
      <c r="AI63" s="74"/>
      <c r="AJ63" s="74"/>
      <c r="AK63" s="25">
        <f t="shared" si="168"/>
        <v>0</v>
      </c>
      <c r="AM63" s="161"/>
      <c r="AN63" s="2" t="s">
        <v>32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74"/>
      <c r="BB63" s="74"/>
      <c r="BC63" s="74"/>
      <c r="BD63" s="25">
        <f t="shared" si="169"/>
        <v>0</v>
      </c>
      <c r="BF63" s="161"/>
      <c r="BG63" s="2" t="s">
        <v>32</v>
      </c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74"/>
      <c r="BU63" s="74"/>
      <c r="BV63" s="74"/>
      <c r="BW63" s="25">
        <f t="shared" si="170"/>
        <v>0</v>
      </c>
    </row>
    <row r="64" spans="1:75" ht="15.75" thickBot="1" x14ac:dyDescent="0.3">
      <c r="A64" s="162"/>
      <c r="B64" s="2" t="s">
        <v>31</v>
      </c>
      <c r="C64" s="2">
        <v>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74"/>
      <c r="P64" s="74"/>
      <c r="Q64" s="74"/>
      <c r="R64" s="25">
        <f t="shared" si="167"/>
        <v>0</v>
      </c>
      <c r="T64" s="162"/>
      <c r="U64" s="2" t="s">
        <v>31</v>
      </c>
      <c r="V64" s="2">
        <v>0</v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4"/>
      <c r="AI64" s="74"/>
      <c r="AJ64" s="74"/>
      <c r="AK64" s="25">
        <f t="shared" si="168"/>
        <v>0</v>
      </c>
      <c r="AM64" s="162"/>
      <c r="AN64" s="2" t="s">
        <v>31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74"/>
      <c r="BB64" s="74"/>
      <c r="BC64" s="74"/>
      <c r="BD64" s="25">
        <f t="shared" si="169"/>
        <v>0</v>
      </c>
      <c r="BF64" s="162"/>
      <c r="BG64" s="2" t="s">
        <v>31</v>
      </c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74"/>
      <c r="BU64" s="74"/>
      <c r="BV64" s="74"/>
      <c r="BW64" s="25">
        <f t="shared" si="170"/>
        <v>0</v>
      </c>
    </row>
    <row r="65" spans="1:75" ht="21.75" thickBot="1" x14ac:dyDescent="0.3">
      <c r="A65" s="28"/>
      <c r="B65" s="6" t="s">
        <v>13</v>
      </c>
      <c r="C65" s="8">
        <f>SUM(C52:C64)</f>
        <v>0</v>
      </c>
      <c r="D65" s="8">
        <f t="shared" ref="D65" si="171">SUM(D52:D64)</f>
        <v>0</v>
      </c>
      <c r="E65" s="8">
        <f t="shared" ref="E65" si="172">SUM(E52:E64)</f>
        <v>0</v>
      </c>
      <c r="F65" s="8">
        <f t="shared" ref="F65" si="173">SUM(F52:F64)</f>
        <v>0</v>
      </c>
      <c r="G65" s="8">
        <f t="shared" ref="G65" si="174">SUM(G52:G64)</f>
        <v>0</v>
      </c>
      <c r="H65" s="8">
        <f t="shared" ref="H65" si="175">SUM(H52:H64)</f>
        <v>0</v>
      </c>
      <c r="I65" s="8">
        <f t="shared" ref="I65" si="176">SUM(I52:I64)</f>
        <v>21709.79</v>
      </c>
      <c r="J65" s="8">
        <f t="shared" ref="J65" si="177">SUM(J52:J64)</f>
        <v>16474.150000000001</v>
      </c>
      <c r="K65" s="8">
        <f t="shared" ref="K65" si="178">SUM(K52:K64)</f>
        <v>0</v>
      </c>
      <c r="L65" s="8">
        <f t="shared" ref="L65" si="179">SUM(L52:L64)</f>
        <v>7442.39</v>
      </c>
      <c r="M65" s="8">
        <f t="shared" ref="M65" si="180">SUM(M52:M64)</f>
        <v>0</v>
      </c>
      <c r="N65" s="8">
        <f t="shared" ref="N65" si="181">SUM(N52:N64)</f>
        <v>0</v>
      </c>
      <c r="O65" s="75">
        <f t="shared" ref="O65" si="182">SUM(O52:O64)</f>
        <v>0</v>
      </c>
      <c r="P65" s="75">
        <f t="shared" ref="P65" si="183">SUM(P52:P64)</f>
        <v>0</v>
      </c>
      <c r="Q65" s="75">
        <f t="shared" ref="Q65" si="184">SUM(Q52:Q64)</f>
        <v>0</v>
      </c>
      <c r="R65" s="7">
        <f t="shared" si="167"/>
        <v>45626.33</v>
      </c>
      <c r="T65" s="28"/>
      <c r="U65" s="6" t="s">
        <v>13</v>
      </c>
      <c r="V65" s="8">
        <f>SUM(V52:V64)</f>
        <v>0</v>
      </c>
      <c r="W65" s="8">
        <f t="shared" ref="W65:AJ65" si="185">SUM(W52:W64)</f>
        <v>0</v>
      </c>
      <c r="X65" s="8">
        <f t="shared" si="185"/>
        <v>0</v>
      </c>
      <c r="Y65" s="8">
        <f t="shared" si="185"/>
        <v>0</v>
      </c>
      <c r="Z65" s="8">
        <f t="shared" si="185"/>
        <v>0</v>
      </c>
      <c r="AA65" s="8">
        <f t="shared" si="185"/>
        <v>0</v>
      </c>
      <c r="AB65" s="8">
        <f t="shared" si="185"/>
        <v>134742.99000000005</v>
      </c>
      <c r="AC65" s="8">
        <f t="shared" si="185"/>
        <v>243470.8</v>
      </c>
      <c r="AD65" s="8">
        <f t="shared" si="185"/>
        <v>1467855.2</v>
      </c>
      <c r="AE65" s="8">
        <f t="shared" si="185"/>
        <v>356910.44</v>
      </c>
      <c r="AF65" s="8">
        <f t="shared" si="185"/>
        <v>0</v>
      </c>
      <c r="AG65" s="8">
        <f t="shared" si="185"/>
        <v>3023713.02</v>
      </c>
      <c r="AH65" s="75">
        <f t="shared" si="185"/>
        <v>0</v>
      </c>
      <c r="AI65" s="75">
        <f t="shared" si="185"/>
        <v>0</v>
      </c>
      <c r="AJ65" s="75">
        <f t="shared" si="185"/>
        <v>0</v>
      </c>
      <c r="AK65" s="7">
        <f t="shared" si="168"/>
        <v>5226692.45</v>
      </c>
      <c r="AM65" s="28"/>
      <c r="AN65" s="6" t="s">
        <v>13</v>
      </c>
      <c r="AO65" s="8">
        <f>SUM(AO52:AO64)</f>
        <v>0</v>
      </c>
      <c r="AP65" s="8">
        <f t="shared" ref="AP65" si="186">SUM(AP52:AP64)</f>
        <v>0</v>
      </c>
      <c r="AQ65" s="8">
        <f t="shared" ref="AQ65" si="187">SUM(AQ52:AQ64)</f>
        <v>0</v>
      </c>
      <c r="AR65" s="8">
        <f t="shared" ref="AR65" si="188">SUM(AR52:AR64)</f>
        <v>0</v>
      </c>
      <c r="AS65" s="8">
        <f t="shared" ref="AS65" si="189">SUM(AS52:AS64)</f>
        <v>0</v>
      </c>
      <c r="AT65" s="8">
        <f t="shared" ref="AT65" si="190">SUM(AT52:AT64)</f>
        <v>0</v>
      </c>
      <c r="AU65" s="8">
        <f t="shared" ref="AU65" si="191">SUM(AU52:AU64)</f>
        <v>0</v>
      </c>
      <c r="AV65" s="8">
        <f t="shared" ref="AV65" si="192">SUM(AV52:AV64)</f>
        <v>0</v>
      </c>
      <c r="AW65" s="8">
        <f t="shared" ref="AW65" si="193">SUM(AW52:AW64)</f>
        <v>0</v>
      </c>
      <c r="AX65" s="8">
        <f t="shared" ref="AX65" si="194">SUM(AX52:AX64)</f>
        <v>0</v>
      </c>
      <c r="AY65" s="8">
        <f t="shared" ref="AY65" si="195">SUM(AY52:AY64)</f>
        <v>0</v>
      </c>
      <c r="AZ65" s="8">
        <f t="shared" ref="AZ65" si="196">SUM(AZ52:AZ64)</f>
        <v>436914</v>
      </c>
      <c r="BA65" s="75">
        <f t="shared" ref="BA65" si="197">SUM(BA52:BA64)</f>
        <v>0</v>
      </c>
      <c r="BB65" s="75">
        <f t="shared" ref="BB65" si="198">SUM(BB52:BB64)</f>
        <v>0</v>
      </c>
      <c r="BC65" s="75">
        <f t="shared" ref="BC65" si="199">SUM(BC52:BC64)</f>
        <v>0</v>
      </c>
      <c r="BD65" s="7">
        <f t="shared" si="169"/>
        <v>436914</v>
      </c>
      <c r="BE65" s="46"/>
      <c r="BF65" s="28"/>
      <c r="BG65" s="6" t="s">
        <v>13</v>
      </c>
      <c r="BH65" s="8">
        <f>SUM(BH52:BH64)</f>
        <v>0</v>
      </c>
      <c r="BI65" s="8">
        <f t="shared" ref="BI65" si="200">SUM(BI52:BI64)</f>
        <v>0</v>
      </c>
      <c r="BJ65" s="8">
        <f t="shared" ref="BJ65" si="201">SUM(BJ52:BJ64)</f>
        <v>0</v>
      </c>
      <c r="BK65" s="8">
        <f t="shared" ref="BK65" si="202">SUM(BK52:BK64)</f>
        <v>0</v>
      </c>
      <c r="BL65" s="8">
        <f t="shared" ref="BL65" si="203">SUM(BL52:BL64)</f>
        <v>0</v>
      </c>
      <c r="BM65" s="8">
        <f t="shared" ref="BM65" si="204">SUM(BM52:BM64)</f>
        <v>0</v>
      </c>
      <c r="BN65" s="8">
        <f t="shared" ref="BN65" si="205">SUM(BN52:BN64)</f>
        <v>0</v>
      </c>
      <c r="BO65" s="8">
        <f t="shared" ref="BO65" si="206">SUM(BO52:BO64)</f>
        <v>0</v>
      </c>
      <c r="BP65" s="8">
        <f t="shared" ref="BP65" si="207">SUM(BP52:BP64)</f>
        <v>0</v>
      </c>
      <c r="BQ65" s="8">
        <f t="shared" ref="BQ65" si="208">SUM(BQ52:BQ64)</f>
        <v>0</v>
      </c>
      <c r="BR65" s="8">
        <f t="shared" ref="BR65" si="209">SUM(BR52:BR64)</f>
        <v>0</v>
      </c>
      <c r="BS65" s="8">
        <f t="shared" ref="BS65" si="210">SUM(BS52:BS64)</f>
        <v>0</v>
      </c>
      <c r="BT65" s="75">
        <f t="shared" ref="BT65" si="211">SUM(BT52:BT64)</f>
        <v>0</v>
      </c>
      <c r="BU65" s="75">
        <f t="shared" ref="BU65" si="212">SUM(BU52:BU64)</f>
        <v>0</v>
      </c>
      <c r="BV65" s="75">
        <f t="shared" ref="BV65" si="213">SUM(BV52:BV64)</f>
        <v>0</v>
      </c>
      <c r="BW65" s="7">
        <f t="shared" si="170"/>
        <v>0</v>
      </c>
    </row>
    <row r="66" spans="1:75" ht="21.75" thickBot="1" x14ac:dyDescent="0.3">
      <c r="A66" s="28"/>
      <c r="R66" s="76">
        <f>SUM(C52:Q64)</f>
        <v>45626.33</v>
      </c>
      <c r="T66" s="28"/>
      <c r="AK66" s="76">
        <f>SUM(V52:AJ64)</f>
        <v>5226692.45</v>
      </c>
      <c r="AM66" s="28"/>
      <c r="BD66" s="76">
        <f>SUM(AO52:BC64)</f>
        <v>436914</v>
      </c>
      <c r="BE66" s="46"/>
      <c r="BF66" s="28"/>
      <c r="BW66" s="76">
        <f>SUM(BH52:BV64)</f>
        <v>0</v>
      </c>
    </row>
    <row r="67" spans="1:75" ht="21.75" thickBot="1" x14ac:dyDescent="0.3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61" t="s">
        <v>26</v>
      </c>
      <c r="P67" s="61" t="s">
        <v>25</v>
      </c>
      <c r="Q67" s="61" t="s">
        <v>24</v>
      </c>
      <c r="R67" s="54" t="s">
        <v>10</v>
      </c>
      <c r="S67" s="49"/>
      <c r="T67" s="28"/>
      <c r="U67" s="14" t="s">
        <v>11</v>
      </c>
      <c r="V67" s="58" t="s">
        <v>26</v>
      </c>
      <c r="W67" s="58" t="s">
        <v>25</v>
      </c>
      <c r="X67" s="58" t="s">
        <v>24</v>
      </c>
      <c r="Y67" s="58" t="s">
        <v>23</v>
      </c>
      <c r="Z67" s="58" t="s">
        <v>22</v>
      </c>
      <c r="AA67" s="58" t="s">
        <v>21</v>
      </c>
      <c r="AB67" s="58" t="s">
        <v>20</v>
      </c>
      <c r="AC67" s="58" t="s">
        <v>19</v>
      </c>
      <c r="AD67" s="58" t="s">
        <v>18</v>
      </c>
      <c r="AE67" s="58" t="s">
        <v>17</v>
      </c>
      <c r="AF67" s="58" t="s">
        <v>16</v>
      </c>
      <c r="AG67" s="58" t="s">
        <v>15</v>
      </c>
      <c r="AH67" s="61" t="s">
        <v>26</v>
      </c>
      <c r="AI67" s="61" t="s">
        <v>25</v>
      </c>
      <c r="AJ67" s="61" t="s">
        <v>24</v>
      </c>
      <c r="AK67" s="54" t="s">
        <v>10</v>
      </c>
      <c r="AL67" s="49"/>
      <c r="AM67" s="28"/>
      <c r="AN67" s="14" t="s">
        <v>11</v>
      </c>
      <c r="AO67" s="58" t="s">
        <v>26</v>
      </c>
      <c r="AP67" s="58" t="s">
        <v>25</v>
      </c>
      <c r="AQ67" s="58" t="s">
        <v>24</v>
      </c>
      <c r="AR67" s="58" t="s">
        <v>23</v>
      </c>
      <c r="AS67" s="58" t="s">
        <v>22</v>
      </c>
      <c r="AT67" s="58" t="s">
        <v>21</v>
      </c>
      <c r="AU67" s="58" t="s">
        <v>20</v>
      </c>
      <c r="AV67" s="58" t="s">
        <v>19</v>
      </c>
      <c r="AW67" s="58" t="s">
        <v>18</v>
      </c>
      <c r="AX67" s="58" t="s">
        <v>17</v>
      </c>
      <c r="AY67" s="58" t="s">
        <v>16</v>
      </c>
      <c r="AZ67" s="58" t="s">
        <v>15</v>
      </c>
      <c r="BA67" s="61" t="s">
        <v>26</v>
      </c>
      <c r="BB67" s="61" t="s">
        <v>25</v>
      </c>
      <c r="BC67" s="61" t="s">
        <v>24</v>
      </c>
      <c r="BD67" s="54" t="s">
        <v>10</v>
      </c>
      <c r="BE67" s="47"/>
      <c r="BF67" s="28"/>
      <c r="BG67" s="14" t="s">
        <v>11</v>
      </c>
      <c r="BH67" s="58" t="s">
        <v>26</v>
      </c>
      <c r="BI67" s="58" t="s">
        <v>25</v>
      </c>
      <c r="BJ67" s="58" t="s">
        <v>24</v>
      </c>
      <c r="BK67" s="58" t="s">
        <v>23</v>
      </c>
      <c r="BL67" s="58" t="s">
        <v>22</v>
      </c>
      <c r="BM67" s="58" t="s">
        <v>21</v>
      </c>
      <c r="BN67" s="58" t="s">
        <v>20</v>
      </c>
      <c r="BO67" s="58" t="s">
        <v>19</v>
      </c>
      <c r="BP67" s="58" t="s">
        <v>18</v>
      </c>
      <c r="BQ67" s="58" t="s">
        <v>17</v>
      </c>
      <c r="BR67" s="58" t="s">
        <v>16</v>
      </c>
      <c r="BS67" s="58" t="s">
        <v>15</v>
      </c>
      <c r="BT67" s="61" t="s">
        <v>26</v>
      </c>
      <c r="BU67" s="61" t="s">
        <v>25</v>
      </c>
      <c r="BV67" s="61" t="s">
        <v>24</v>
      </c>
      <c r="BW67" s="54" t="s">
        <v>10</v>
      </c>
    </row>
    <row r="68" spans="1:75" ht="15" customHeight="1" x14ac:dyDescent="0.25">
      <c r="A68" s="160" t="s">
        <v>48</v>
      </c>
      <c r="B68" s="12" t="s">
        <v>43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67"/>
      <c r="P68" s="67"/>
      <c r="Q68" s="67"/>
      <c r="R68" s="26">
        <f t="shared" ref="R68:R81" si="214">SUM(C68:Q68)</f>
        <v>0</v>
      </c>
      <c r="T68" s="160" t="s">
        <v>48</v>
      </c>
      <c r="U68" s="12" t="s">
        <v>43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67"/>
      <c r="AI68" s="67"/>
      <c r="AJ68" s="67"/>
      <c r="AK68" s="26">
        <f t="shared" ref="AK68:AK81" si="215">SUM(V68:AJ68)</f>
        <v>0</v>
      </c>
      <c r="AM68" s="160" t="s">
        <v>48</v>
      </c>
      <c r="AN68" s="12" t="s">
        <v>43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67"/>
      <c r="BB68" s="67"/>
      <c r="BC68" s="67"/>
      <c r="BD68" s="26">
        <f t="shared" ref="BD68:BD81" si="216">SUM(AO68:BC68)</f>
        <v>0</v>
      </c>
      <c r="BF68" s="160" t="s">
        <v>48</v>
      </c>
      <c r="BG68" s="12" t="s">
        <v>43</v>
      </c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67"/>
      <c r="BU68" s="67"/>
      <c r="BV68" s="67"/>
      <c r="BW68" s="26">
        <f t="shared" ref="BW68:BW81" si="217">SUM(BH68:BV68)</f>
        <v>0</v>
      </c>
    </row>
    <row r="69" spans="1:75" x14ac:dyDescent="0.25">
      <c r="A69" s="161"/>
      <c r="B69" s="2" t="s">
        <v>42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74"/>
      <c r="P69" s="74"/>
      <c r="Q69" s="74"/>
      <c r="R69" s="25">
        <f t="shared" si="214"/>
        <v>0</v>
      </c>
      <c r="T69" s="161"/>
      <c r="U69" s="2" t="s">
        <v>42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74"/>
      <c r="AI69" s="74"/>
      <c r="AJ69" s="74"/>
      <c r="AK69" s="25">
        <f t="shared" si="215"/>
        <v>0</v>
      </c>
      <c r="AM69" s="161"/>
      <c r="AN69" s="2" t="s">
        <v>42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74"/>
      <c r="BB69" s="74"/>
      <c r="BC69" s="74"/>
      <c r="BD69" s="25">
        <f t="shared" si="216"/>
        <v>0</v>
      </c>
      <c r="BF69" s="161"/>
      <c r="BG69" s="2" t="s">
        <v>42</v>
      </c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74"/>
      <c r="BU69" s="74"/>
      <c r="BV69" s="74"/>
      <c r="BW69" s="25">
        <f t="shared" si="217"/>
        <v>0</v>
      </c>
    </row>
    <row r="70" spans="1:75" x14ac:dyDescent="0.25">
      <c r="A70" s="161"/>
      <c r="B70" s="2" t="s">
        <v>41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>
        <v>15349.634596298552</v>
      </c>
      <c r="N70" s="2"/>
      <c r="O70" s="74"/>
      <c r="P70" s="74"/>
      <c r="Q70" s="74"/>
      <c r="R70" s="25">
        <f t="shared" si="214"/>
        <v>15349.634596298552</v>
      </c>
      <c r="T70" s="161"/>
      <c r="U70" s="2" t="s">
        <v>41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74"/>
      <c r="AI70" s="74"/>
      <c r="AJ70" s="74"/>
      <c r="AK70" s="25">
        <f t="shared" si="215"/>
        <v>0</v>
      </c>
      <c r="AM70" s="161"/>
      <c r="AN70" s="2" t="s">
        <v>41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74"/>
      <c r="BB70" s="74"/>
      <c r="BC70" s="74"/>
      <c r="BD70" s="25">
        <f t="shared" si="216"/>
        <v>0</v>
      </c>
      <c r="BF70" s="161"/>
      <c r="BG70" s="2" t="s">
        <v>41</v>
      </c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74"/>
      <c r="BU70" s="74"/>
      <c r="BV70" s="74"/>
      <c r="BW70" s="25">
        <f t="shared" si="217"/>
        <v>0</v>
      </c>
    </row>
    <row r="71" spans="1:75" x14ac:dyDescent="0.25">
      <c r="A71" s="161"/>
      <c r="B71" s="2" t="s">
        <v>40</v>
      </c>
      <c r="C71" s="2"/>
      <c r="D71" s="2"/>
      <c r="E71" s="2"/>
      <c r="F71" s="2"/>
      <c r="G71" s="2"/>
      <c r="H71" s="2"/>
      <c r="I71" s="2"/>
      <c r="J71" s="2"/>
      <c r="K71" s="2"/>
      <c r="L71" s="2">
        <v>3815.6074813105561</v>
      </c>
      <c r="M71" s="2">
        <v>1213.1017812218108</v>
      </c>
      <c r="N71" s="2">
        <v>8475.7647051954336</v>
      </c>
      <c r="O71" s="74"/>
      <c r="P71" s="74"/>
      <c r="Q71" s="74"/>
      <c r="R71" s="25">
        <f t="shared" si="214"/>
        <v>13504.473967727801</v>
      </c>
      <c r="T71" s="161"/>
      <c r="U71" s="2" t="s">
        <v>40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74"/>
      <c r="AI71" s="74"/>
      <c r="AJ71" s="74"/>
      <c r="AK71" s="25">
        <f t="shared" si="215"/>
        <v>0</v>
      </c>
      <c r="AM71" s="161"/>
      <c r="AN71" s="2" t="s">
        <v>40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74"/>
      <c r="BB71" s="74"/>
      <c r="BC71" s="74"/>
      <c r="BD71" s="25">
        <f t="shared" si="216"/>
        <v>0</v>
      </c>
      <c r="BF71" s="161"/>
      <c r="BG71" s="2" t="s">
        <v>40</v>
      </c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74"/>
      <c r="BU71" s="74"/>
      <c r="BV71" s="74"/>
      <c r="BW71" s="25">
        <f t="shared" si="217"/>
        <v>0</v>
      </c>
    </row>
    <row r="72" spans="1:75" x14ac:dyDescent="0.25">
      <c r="A72" s="161"/>
      <c r="B72" s="2" t="s">
        <v>39</v>
      </c>
      <c r="C72" s="2"/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74"/>
      <c r="P72" s="74"/>
      <c r="Q72" s="74"/>
      <c r="R72" s="25">
        <f t="shared" si="214"/>
        <v>0</v>
      </c>
      <c r="T72" s="161"/>
      <c r="U72" s="2" t="s">
        <v>39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74"/>
      <c r="AI72" s="74"/>
      <c r="AJ72" s="74"/>
      <c r="AK72" s="25">
        <f t="shared" si="215"/>
        <v>0</v>
      </c>
      <c r="AM72" s="161"/>
      <c r="AN72" s="2" t="s">
        <v>39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74"/>
      <c r="BB72" s="74"/>
      <c r="BC72" s="74"/>
      <c r="BD72" s="25">
        <f t="shared" si="216"/>
        <v>0</v>
      </c>
      <c r="BF72" s="161"/>
      <c r="BG72" s="2" t="s">
        <v>39</v>
      </c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74"/>
      <c r="BU72" s="74"/>
      <c r="BV72" s="74"/>
      <c r="BW72" s="25">
        <f t="shared" si="217"/>
        <v>0</v>
      </c>
    </row>
    <row r="73" spans="1:75" x14ac:dyDescent="0.25">
      <c r="A73" s="161"/>
      <c r="B73" s="2" t="s">
        <v>38</v>
      </c>
      <c r="C73" s="2"/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74"/>
      <c r="P73" s="74"/>
      <c r="Q73" s="74"/>
      <c r="R73" s="25">
        <f t="shared" si="214"/>
        <v>0</v>
      </c>
      <c r="T73" s="161"/>
      <c r="U73" s="2" t="s">
        <v>38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74"/>
      <c r="AI73" s="74"/>
      <c r="AJ73" s="74"/>
      <c r="AK73" s="25">
        <f t="shared" si="215"/>
        <v>0</v>
      </c>
      <c r="AM73" s="161"/>
      <c r="AN73" s="2" t="s">
        <v>38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74"/>
      <c r="BB73" s="74"/>
      <c r="BC73" s="74"/>
      <c r="BD73" s="25">
        <f t="shared" si="216"/>
        <v>0</v>
      </c>
      <c r="BF73" s="161"/>
      <c r="BG73" s="2" t="s">
        <v>38</v>
      </c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74"/>
      <c r="BU73" s="74"/>
      <c r="BV73" s="74"/>
      <c r="BW73" s="25">
        <f t="shared" si="217"/>
        <v>0</v>
      </c>
    </row>
    <row r="74" spans="1:75" x14ac:dyDescent="0.25">
      <c r="A74" s="161"/>
      <c r="B74" s="2" t="s">
        <v>37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>
        <v>4879.6148571428575</v>
      </c>
      <c r="O74" s="74"/>
      <c r="P74" s="74"/>
      <c r="Q74" s="74"/>
      <c r="R74" s="25">
        <f t="shared" si="214"/>
        <v>4879.6148571428575</v>
      </c>
      <c r="T74" s="161"/>
      <c r="U74" s="2" t="s">
        <v>37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74"/>
      <c r="AI74" s="74"/>
      <c r="AJ74" s="74"/>
      <c r="AK74" s="25">
        <f t="shared" si="215"/>
        <v>0</v>
      </c>
      <c r="AM74" s="161"/>
      <c r="AN74" s="2" t="s">
        <v>37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74"/>
      <c r="BB74" s="74"/>
      <c r="BC74" s="74"/>
      <c r="BD74" s="25">
        <f t="shared" si="216"/>
        <v>0</v>
      </c>
      <c r="BF74" s="161"/>
      <c r="BG74" s="2" t="s">
        <v>37</v>
      </c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74"/>
      <c r="BU74" s="74"/>
      <c r="BV74" s="74"/>
      <c r="BW74" s="25">
        <f t="shared" si="217"/>
        <v>0</v>
      </c>
    </row>
    <row r="75" spans="1:75" x14ac:dyDescent="0.25">
      <c r="A75" s="161"/>
      <c r="B75" s="2" t="s">
        <v>36</v>
      </c>
      <c r="C75" s="2"/>
      <c r="D75" s="2">
        <v>142758.01192788055</v>
      </c>
      <c r="E75" s="2">
        <v>549421.46458335582</v>
      </c>
      <c r="F75" s="2">
        <v>251633.16036492313</v>
      </c>
      <c r="G75" s="2">
        <v>404224.07907525176</v>
      </c>
      <c r="H75" s="2">
        <v>361506.48587315489</v>
      </c>
      <c r="I75" s="2">
        <v>341812.00923365937</v>
      </c>
      <c r="J75" s="2">
        <v>377198.43177005911</v>
      </c>
      <c r="K75" s="2">
        <v>487394.44155928743</v>
      </c>
      <c r="L75" s="2">
        <v>340757.49108685984</v>
      </c>
      <c r="M75" s="2">
        <v>818641.95832817047</v>
      </c>
      <c r="N75" s="2">
        <v>1493450.8496672772</v>
      </c>
      <c r="O75" s="74"/>
      <c r="P75" s="74"/>
      <c r="Q75" s="74"/>
      <c r="R75" s="25">
        <f t="shared" si="214"/>
        <v>5568798.3834698796</v>
      </c>
      <c r="T75" s="161"/>
      <c r="U75" s="2" t="s">
        <v>36</v>
      </c>
      <c r="V75" s="2">
        <v>0</v>
      </c>
      <c r="W75" s="2"/>
      <c r="X75" s="2"/>
      <c r="Y75" s="2"/>
      <c r="Z75" s="2"/>
      <c r="AA75" s="2"/>
      <c r="AB75" s="2"/>
      <c r="AC75" s="2"/>
      <c r="AD75" s="2">
        <v>8452.7733094575178</v>
      </c>
      <c r="AE75" s="2"/>
      <c r="AF75" s="2">
        <v>55618.031999999999</v>
      </c>
      <c r="AG75" s="2"/>
      <c r="AH75" s="74"/>
      <c r="AI75" s="74"/>
      <c r="AJ75" s="74"/>
      <c r="AK75" s="25">
        <f t="shared" si="215"/>
        <v>64070.805309457515</v>
      </c>
      <c r="AM75" s="161"/>
      <c r="AN75" s="2" t="s">
        <v>36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74"/>
      <c r="BB75" s="74"/>
      <c r="BC75" s="74"/>
      <c r="BD75" s="25">
        <f t="shared" si="216"/>
        <v>0</v>
      </c>
      <c r="BF75" s="161"/>
      <c r="BG75" s="2" t="s">
        <v>36</v>
      </c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74"/>
      <c r="BU75" s="74"/>
      <c r="BV75" s="74"/>
      <c r="BW75" s="25">
        <f t="shared" si="217"/>
        <v>0</v>
      </c>
    </row>
    <row r="76" spans="1:75" x14ac:dyDescent="0.25">
      <c r="A76" s="161"/>
      <c r="B76" s="2" t="s">
        <v>35</v>
      </c>
      <c r="C76" s="2"/>
      <c r="D76" s="2"/>
      <c r="E76" s="2"/>
      <c r="F76" s="2"/>
      <c r="G76" s="2">
        <v>4291.3080746888827</v>
      </c>
      <c r="H76" s="2"/>
      <c r="I76" s="2"/>
      <c r="J76" s="2"/>
      <c r="K76" s="2"/>
      <c r="L76" s="2"/>
      <c r="M76" s="2">
        <v>5721.7440995851766</v>
      </c>
      <c r="N76" s="2">
        <v>7729.676606928042</v>
      </c>
      <c r="O76" s="74"/>
      <c r="P76" s="74"/>
      <c r="Q76" s="74"/>
      <c r="R76" s="25">
        <f t="shared" si="214"/>
        <v>17742.728781202102</v>
      </c>
      <c r="T76" s="161"/>
      <c r="U76" s="2" t="s">
        <v>35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74"/>
      <c r="AI76" s="74"/>
      <c r="AJ76" s="74"/>
      <c r="AK76" s="25">
        <f t="shared" si="215"/>
        <v>0</v>
      </c>
      <c r="AM76" s="161"/>
      <c r="AN76" s="2" t="s">
        <v>35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74"/>
      <c r="BB76" s="74"/>
      <c r="BC76" s="74"/>
      <c r="BD76" s="25">
        <f t="shared" si="216"/>
        <v>0</v>
      </c>
      <c r="BF76" s="161"/>
      <c r="BG76" s="2" t="s">
        <v>35</v>
      </c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74"/>
      <c r="BU76" s="74"/>
      <c r="BV76" s="74"/>
      <c r="BW76" s="25">
        <f t="shared" si="217"/>
        <v>0</v>
      </c>
    </row>
    <row r="77" spans="1:75" x14ac:dyDescent="0.25">
      <c r="A77" s="161"/>
      <c r="B77" s="2" t="s">
        <v>34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74"/>
      <c r="P77" s="74"/>
      <c r="Q77" s="74"/>
      <c r="R77" s="25">
        <f t="shared" si="214"/>
        <v>0</v>
      </c>
      <c r="T77" s="161"/>
      <c r="U77" s="2" t="s">
        <v>34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74"/>
      <c r="AI77" s="74"/>
      <c r="AJ77" s="74"/>
      <c r="AK77" s="25">
        <f t="shared" si="215"/>
        <v>0</v>
      </c>
      <c r="AM77" s="161"/>
      <c r="AN77" s="2" t="s">
        <v>34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74"/>
      <c r="BB77" s="74"/>
      <c r="BC77" s="74"/>
      <c r="BD77" s="25">
        <f t="shared" si="216"/>
        <v>0</v>
      </c>
      <c r="BF77" s="161"/>
      <c r="BG77" s="2" t="s">
        <v>34</v>
      </c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74"/>
      <c r="BU77" s="74"/>
      <c r="BV77" s="74"/>
      <c r="BW77" s="25">
        <f t="shared" si="217"/>
        <v>0</v>
      </c>
    </row>
    <row r="78" spans="1:75" x14ac:dyDescent="0.25">
      <c r="A78" s="161"/>
      <c r="B78" s="2" t="s">
        <v>33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74"/>
      <c r="P78" s="74"/>
      <c r="Q78" s="74"/>
      <c r="R78" s="25">
        <f t="shared" si="214"/>
        <v>0</v>
      </c>
      <c r="T78" s="161"/>
      <c r="U78" s="2" t="s">
        <v>33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74"/>
      <c r="AI78" s="74"/>
      <c r="AJ78" s="74"/>
      <c r="AK78" s="25">
        <f t="shared" si="215"/>
        <v>0</v>
      </c>
      <c r="AM78" s="161"/>
      <c r="AN78" s="2" t="s">
        <v>33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74"/>
      <c r="BB78" s="74"/>
      <c r="BC78" s="74"/>
      <c r="BD78" s="25">
        <f t="shared" si="216"/>
        <v>0</v>
      </c>
      <c r="BF78" s="161"/>
      <c r="BG78" s="2" t="s">
        <v>33</v>
      </c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74"/>
      <c r="BU78" s="74"/>
      <c r="BV78" s="74"/>
      <c r="BW78" s="25">
        <f t="shared" si="217"/>
        <v>0</v>
      </c>
    </row>
    <row r="79" spans="1:75" x14ac:dyDescent="0.25">
      <c r="A79" s="161"/>
      <c r="B79" s="2" t="s">
        <v>32</v>
      </c>
      <c r="C79" s="2"/>
      <c r="D79" s="2"/>
      <c r="E79" s="2"/>
      <c r="F79" s="2"/>
      <c r="G79" s="2">
        <v>4227</v>
      </c>
      <c r="H79" s="2"/>
      <c r="I79" s="2"/>
      <c r="J79" s="2"/>
      <c r="K79" s="2">
        <v>169877.16496415879</v>
      </c>
      <c r="L79" s="2">
        <v>32624.213879173651</v>
      </c>
      <c r="M79" s="2"/>
      <c r="N79" s="2">
        <v>64267.039582079407</v>
      </c>
      <c r="O79" s="74"/>
      <c r="P79" s="74"/>
      <c r="Q79" s="74"/>
      <c r="R79" s="25">
        <f t="shared" si="214"/>
        <v>270995.41842541186</v>
      </c>
      <c r="T79" s="161"/>
      <c r="U79" s="2" t="s">
        <v>32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74"/>
      <c r="AI79" s="74"/>
      <c r="AJ79" s="74"/>
      <c r="AK79" s="25">
        <f t="shared" si="215"/>
        <v>0</v>
      </c>
      <c r="AM79" s="161"/>
      <c r="AN79" s="2" t="s">
        <v>32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74"/>
      <c r="BB79" s="74"/>
      <c r="BC79" s="74"/>
      <c r="BD79" s="25">
        <f t="shared" si="216"/>
        <v>0</v>
      </c>
      <c r="BF79" s="161"/>
      <c r="BG79" s="2" t="s">
        <v>32</v>
      </c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74"/>
      <c r="BU79" s="74"/>
      <c r="BV79" s="74"/>
      <c r="BW79" s="25">
        <f t="shared" si="217"/>
        <v>0</v>
      </c>
    </row>
    <row r="80" spans="1:75" ht="15.75" thickBot="1" x14ac:dyDescent="0.3">
      <c r="A80" s="162"/>
      <c r="B80" s="2" t="s">
        <v>31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74"/>
      <c r="P80" s="74"/>
      <c r="Q80" s="74"/>
      <c r="R80" s="25">
        <f t="shared" si="214"/>
        <v>0</v>
      </c>
      <c r="T80" s="162"/>
      <c r="U80" s="2" t="s">
        <v>31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74"/>
      <c r="AI80" s="74"/>
      <c r="AJ80" s="74"/>
      <c r="AK80" s="25">
        <f t="shared" si="215"/>
        <v>0</v>
      </c>
      <c r="AM80" s="162"/>
      <c r="AN80" s="2" t="s">
        <v>31</v>
      </c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74"/>
      <c r="BB80" s="74"/>
      <c r="BC80" s="74"/>
      <c r="BD80" s="25">
        <f t="shared" si="216"/>
        <v>0</v>
      </c>
      <c r="BF80" s="162"/>
      <c r="BG80" s="2" t="s">
        <v>31</v>
      </c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74"/>
      <c r="BU80" s="74"/>
      <c r="BV80" s="74"/>
      <c r="BW80" s="25">
        <f t="shared" si="217"/>
        <v>0</v>
      </c>
    </row>
    <row r="81" spans="1:75" ht="21.75" thickBot="1" x14ac:dyDescent="0.3">
      <c r="A81" s="28"/>
      <c r="B81" s="6" t="s">
        <v>13</v>
      </c>
      <c r="C81" s="8">
        <f>SUM(C68:C80)</f>
        <v>0</v>
      </c>
      <c r="D81" s="8">
        <f t="shared" ref="D81" si="218">SUM(D68:D80)</f>
        <v>142758.01192788055</v>
      </c>
      <c r="E81" s="8">
        <f t="shared" ref="E81" si="219">SUM(E68:E80)</f>
        <v>549421.46458335582</v>
      </c>
      <c r="F81" s="8">
        <f t="shared" ref="F81" si="220">SUM(F68:F80)</f>
        <v>251633.16036492313</v>
      </c>
      <c r="G81" s="8">
        <f t="shared" ref="G81" si="221">SUM(G68:G80)</f>
        <v>412742.38714994065</v>
      </c>
      <c r="H81" s="8">
        <f t="shared" ref="H81" si="222">SUM(H68:H80)</f>
        <v>361506.48587315489</v>
      </c>
      <c r="I81" s="8">
        <f t="shared" ref="I81" si="223">SUM(I68:I80)</f>
        <v>341812.00923365937</v>
      </c>
      <c r="J81" s="8">
        <f t="shared" ref="J81" si="224">SUM(J68:J80)</f>
        <v>377198.43177005911</v>
      </c>
      <c r="K81" s="8">
        <f t="shared" ref="K81" si="225">SUM(K68:K80)</f>
        <v>657271.60652344627</v>
      </c>
      <c r="L81" s="8">
        <f t="shared" ref="L81" si="226">SUM(L68:L80)</f>
        <v>377197.31244734407</v>
      </c>
      <c r="M81" s="8">
        <f t="shared" ref="M81" si="227">SUM(M68:M80)</f>
        <v>840926.43880527606</v>
      </c>
      <c r="N81" s="8">
        <f t="shared" ref="N81" si="228">SUM(N68:N80)</f>
        <v>1578802.945418623</v>
      </c>
      <c r="O81" s="75">
        <f t="shared" ref="O81" si="229">SUM(O68:O80)</f>
        <v>0</v>
      </c>
      <c r="P81" s="75">
        <f t="shared" ref="P81" si="230">SUM(P68:P80)</f>
        <v>0</v>
      </c>
      <c r="Q81" s="75">
        <f t="shared" ref="Q81" si="231">SUM(Q68:Q80)</f>
        <v>0</v>
      </c>
      <c r="R81" s="7">
        <f t="shared" si="214"/>
        <v>5891270.2540976638</v>
      </c>
      <c r="T81" s="28"/>
      <c r="U81" s="6" t="s">
        <v>13</v>
      </c>
      <c r="V81" s="8">
        <f>SUM(V68:V80)</f>
        <v>0</v>
      </c>
      <c r="W81" s="8">
        <f t="shared" ref="W81" si="232">SUM(W68:W80)</f>
        <v>0</v>
      </c>
      <c r="X81" s="8">
        <f t="shared" ref="X81" si="233">SUM(X68:X80)</f>
        <v>0</v>
      </c>
      <c r="Y81" s="8">
        <f t="shared" ref="Y81" si="234">SUM(Y68:Y80)</f>
        <v>0</v>
      </c>
      <c r="Z81" s="8">
        <f t="shared" ref="Z81" si="235">SUM(Z68:Z80)</f>
        <v>0</v>
      </c>
      <c r="AA81" s="8">
        <f t="shared" ref="AA81" si="236">SUM(AA68:AA80)</f>
        <v>0</v>
      </c>
      <c r="AB81" s="8">
        <f t="shared" ref="AB81" si="237">SUM(AB68:AB80)</f>
        <v>0</v>
      </c>
      <c r="AC81" s="8">
        <f t="shared" ref="AC81" si="238">SUM(AC68:AC80)</f>
        <v>0</v>
      </c>
      <c r="AD81" s="8">
        <f t="shared" ref="AD81" si="239">SUM(AD68:AD80)</f>
        <v>8452.7733094575178</v>
      </c>
      <c r="AE81" s="8">
        <f t="shared" ref="AE81" si="240">SUM(AE68:AE80)</f>
        <v>0</v>
      </c>
      <c r="AF81" s="8">
        <f t="shared" ref="AF81" si="241">SUM(AF68:AF80)</f>
        <v>55618.031999999999</v>
      </c>
      <c r="AG81" s="8">
        <f t="shared" ref="AG81" si="242">SUM(AG68:AG80)</f>
        <v>0</v>
      </c>
      <c r="AH81" s="75">
        <f t="shared" ref="AH81" si="243">SUM(AH68:AH80)</f>
        <v>0</v>
      </c>
      <c r="AI81" s="75">
        <f t="shared" ref="AI81" si="244">SUM(AI68:AI80)</f>
        <v>0</v>
      </c>
      <c r="AJ81" s="75">
        <f t="shared" ref="AJ81" si="245">SUM(AJ68:AJ80)</f>
        <v>0</v>
      </c>
      <c r="AK81" s="7">
        <f t="shared" si="215"/>
        <v>64070.805309457515</v>
      </c>
      <c r="AM81" s="28"/>
      <c r="AN81" s="6" t="s">
        <v>13</v>
      </c>
      <c r="AO81" s="8">
        <f>SUM(AO68:AO80)</f>
        <v>0</v>
      </c>
      <c r="AP81" s="8">
        <f t="shared" ref="AP81" si="246">SUM(AP68:AP80)</f>
        <v>0</v>
      </c>
      <c r="AQ81" s="8">
        <f t="shared" ref="AQ81" si="247">SUM(AQ68:AQ80)</f>
        <v>0</v>
      </c>
      <c r="AR81" s="8">
        <f t="shared" ref="AR81" si="248">SUM(AR68:AR80)</f>
        <v>0</v>
      </c>
      <c r="AS81" s="8">
        <f t="shared" ref="AS81" si="249">SUM(AS68:AS80)</f>
        <v>0</v>
      </c>
      <c r="AT81" s="8">
        <f t="shared" ref="AT81" si="250">SUM(AT68:AT80)</f>
        <v>0</v>
      </c>
      <c r="AU81" s="8">
        <f t="shared" ref="AU81" si="251">SUM(AU68:AU80)</f>
        <v>0</v>
      </c>
      <c r="AV81" s="8">
        <f t="shared" ref="AV81" si="252">SUM(AV68:AV80)</f>
        <v>0</v>
      </c>
      <c r="AW81" s="8">
        <f t="shared" ref="AW81" si="253">SUM(AW68:AW80)</f>
        <v>0</v>
      </c>
      <c r="AX81" s="8">
        <f t="shared" ref="AX81" si="254">SUM(AX68:AX80)</f>
        <v>0</v>
      </c>
      <c r="AY81" s="8">
        <f t="shared" ref="AY81" si="255">SUM(AY68:AY80)</f>
        <v>0</v>
      </c>
      <c r="AZ81" s="8">
        <f t="shared" ref="AZ81" si="256">SUM(AZ68:AZ80)</f>
        <v>0</v>
      </c>
      <c r="BA81" s="75">
        <f t="shared" ref="BA81" si="257">SUM(BA68:BA80)</f>
        <v>0</v>
      </c>
      <c r="BB81" s="75">
        <f t="shared" ref="BB81" si="258">SUM(BB68:BB80)</f>
        <v>0</v>
      </c>
      <c r="BC81" s="75">
        <f t="shared" ref="BC81" si="259">SUM(BC68:BC80)</f>
        <v>0</v>
      </c>
      <c r="BD81" s="7">
        <f t="shared" si="216"/>
        <v>0</v>
      </c>
      <c r="BF81" s="28"/>
      <c r="BG81" s="6" t="s">
        <v>13</v>
      </c>
      <c r="BH81" s="8">
        <f>SUM(BH68:BH80)</f>
        <v>0</v>
      </c>
      <c r="BI81" s="8">
        <f t="shared" ref="BI81" si="260">SUM(BI68:BI80)</f>
        <v>0</v>
      </c>
      <c r="BJ81" s="8">
        <f t="shared" ref="BJ81" si="261">SUM(BJ68:BJ80)</f>
        <v>0</v>
      </c>
      <c r="BK81" s="8">
        <f t="shared" ref="BK81" si="262">SUM(BK68:BK80)</f>
        <v>0</v>
      </c>
      <c r="BL81" s="8">
        <f t="shared" ref="BL81" si="263">SUM(BL68:BL80)</f>
        <v>0</v>
      </c>
      <c r="BM81" s="8">
        <f t="shared" ref="BM81" si="264">SUM(BM68:BM80)</f>
        <v>0</v>
      </c>
      <c r="BN81" s="8">
        <f t="shared" ref="BN81" si="265">SUM(BN68:BN80)</f>
        <v>0</v>
      </c>
      <c r="BO81" s="8">
        <f t="shared" ref="BO81" si="266">SUM(BO68:BO80)</f>
        <v>0</v>
      </c>
      <c r="BP81" s="8">
        <f t="shared" ref="BP81" si="267">SUM(BP68:BP80)</f>
        <v>0</v>
      </c>
      <c r="BQ81" s="8">
        <f t="shared" ref="BQ81" si="268">SUM(BQ68:BQ80)</f>
        <v>0</v>
      </c>
      <c r="BR81" s="8">
        <f t="shared" ref="BR81" si="269">SUM(BR68:BR80)</f>
        <v>0</v>
      </c>
      <c r="BS81" s="8">
        <f t="shared" ref="BS81" si="270">SUM(BS68:BS80)</f>
        <v>0</v>
      </c>
      <c r="BT81" s="75">
        <f t="shared" ref="BT81" si="271">SUM(BT68:BT80)</f>
        <v>0</v>
      </c>
      <c r="BU81" s="75">
        <f t="shared" ref="BU81" si="272">SUM(BU68:BU80)</f>
        <v>0</v>
      </c>
      <c r="BV81" s="75">
        <f t="shared" ref="BV81" si="273">SUM(BV68:BV80)</f>
        <v>0</v>
      </c>
      <c r="BW81" s="7">
        <f t="shared" si="217"/>
        <v>0</v>
      </c>
    </row>
    <row r="82" spans="1:75" ht="21.75" thickBot="1" x14ac:dyDescent="0.3">
      <c r="A82" s="28"/>
      <c r="R82" s="76">
        <f>SUM(C68:Q80)</f>
        <v>5891270.2540976619</v>
      </c>
      <c r="T82" s="28"/>
      <c r="AK82" s="76">
        <f>SUM(V68:AJ80)</f>
        <v>64070.805309457515</v>
      </c>
      <c r="AM82" s="28"/>
      <c r="BD82" s="76">
        <f>SUM(AO68:BC80)</f>
        <v>0</v>
      </c>
      <c r="BE82" s="46"/>
      <c r="BF82" s="28"/>
      <c r="BW82" s="76">
        <f>SUM(BH68:BV80)</f>
        <v>0</v>
      </c>
    </row>
    <row r="83" spans="1:75" ht="21.75" thickBot="1" x14ac:dyDescent="0.3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61" t="s">
        <v>26</v>
      </c>
      <c r="P83" s="61" t="s">
        <v>25</v>
      </c>
      <c r="Q83" s="61" t="s">
        <v>24</v>
      </c>
      <c r="R83" s="54" t="s">
        <v>10</v>
      </c>
      <c r="S83" s="49"/>
      <c r="T83" s="28"/>
      <c r="U83" s="14" t="s">
        <v>11</v>
      </c>
      <c r="V83" s="58" t="s">
        <v>26</v>
      </c>
      <c r="W83" s="58" t="s">
        <v>25</v>
      </c>
      <c r="X83" s="58" t="s">
        <v>24</v>
      </c>
      <c r="Y83" s="58" t="s">
        <v>23</v>
      </c>
      <c r="Z83" s="58" t="s">
        <v>22</v>
      </c>
      <c r="AA83" s="58" t="s">
        <v>21</v>
      </c>
      <c r="AB83" s="58" t="s">
        <v>20</v>
      </c>
      <c r="AC83" s="58" t="s">
        <v>19</v>
      </c>
      <c r="AD83" s="58" t="s">
        <v>18</v>
      </c>
      <c r="AE83" s="58" t="s">
        <v>17</v>
      </c>
      <c r="AF83" s="58" t="s">
        <v>16</v>
      </c>
      <c r="AG83" s="58" t="s">
        <v>15</v>
      </c>
      <c r="AH83" s="61" t="s">
        <v>26</v>
      </c>
      <c r="AI83" s="61" t="s">
        <v>25</v>
      </c>
      <c r="AJ83" s="61" t="s">
        <v>24</v>
      </c>
      <c r="AK83" s="54" t="s">
        <v>10</v>
      </c>
      <c r="AL83" s="49"/>
      <c r="AM83" s="28"/>
      <c r="AN83" s="14" t="s">
        <v>11</v>
      </c>
      <c r="AO83" s="58" t="s">
        <v>26</v>
      </c>
      <c r="AP83" s="58" t="s">
        <v>25</v>
      </c>
      <c r="AQ83" s="58" t="s">
        <v>24</v>
      </c>
      <c r="AR83" s="58" t="s">
        <v>23</v>
      </c>
      <c r="AS83" s="58" t="s">
        <v>22</v>
      </c>
      <c r="AT83" s="58" t="s">
        <v>21</v>
      </c>
      <c r="AU83" s="58" t="s">
        <v>20</v>
      </c>
      <c r="AV83" s="58" t="s">
        <v>19</v>
      </c>
      <c r="AW83" s="58" t="s">
        <v>18</v>
      </c>
      <c r="AX83" s="58" t="s">
        <v>17</v>
      </c>
      <c r="AY83" s="58" t="s">
        <v>16</v>
      </c>
      <c r="AZ83" s="58" t="s">
        <v>15</v>
      </c>
      <c r="BA83" s="61" t="s">
        <v>26</v>
      </c>
      <c r="BB83" s="61" t="s">
        <v>25</v>
      </c>
      <c r="BC83" s="61" t="s">
        <v>24</v>
      </c>
      <c r="BD83" s="54" t="s">
        <v>10</v>
      </c>
      <c r="BE83" s="47"/>
      <c r="BF83" s="28"/>
      <c r="BG83" s="14" t="s">
        <v>11</v>
      </c>
      <c r="BH83" s="58" t="s">
        <v>26</v>
      </c>
      <c r="BI83" s="58" t="s">
        <v>25</v>
      </c>
      <c r="BJ83" s="58" t="s">
        <v>24</v>
      </c>
      <c r="BK83" s="58" t="s">
        <v>23</v>
      </c>
      <c r="BL83" s="58" t="s">
        <v>22</v>
      </c>
      <c r="BM83" s="58" t="s">
        <v>21</v>
      </c>
      <c r="BN83" s="58" t="s">
        <v>20</v>
      </c>
      <c r="BO83" s="58" t="s">
        <v>19</v>
      </c>
      <c r="BP83" s="58" t="s">
        <v>18</v>
      </c>
      <c r="BQ83" s="58" t="s">
        <v>17</v>
      </c>
      <c r="BR83" s="58" t="s">
        <v>16</v>
      </c>
      <c r="BS83" s="58" t="s">
        <v>15</v>
      </c>
      <c r="BT83" s="61" t="s">
        <v>26</v>
      </c>
      <c r="BU83" s="61" t="s">
        <v>25</v>
      </c>
      <c r="BV83" s="61" t="s">
        <v>24</v>
      </c>
      <c r="BW83" s="54" t="s">
        <v>10</v>
      </c>
    </row>
    <row r="84" spans="1:75" ht="15" customHeight="1" x14ac:dyDescent="0.25">
      <c r="A84" s="160" t="s">
        <v>47</v>
      </c>
      <c r="B84" s="12" t="s">
        <v>43</v>
      </c>
      <c r="C84" s="12">
        <v>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>
        <v>14519.692337945908</v>
      </c>
      <c r="O84" s="67"/>
      <c r="P84" s="67"/>
      <c r="Q84" s="67"/>
      <c r="R84" s="26">
        <f t="shared" ref="R84:R97" si="274">SUM(C84:Q84)</f>
        <v>14519.692337945908</v>
      </c>
      <c r="T84" s="160" t="s">
        <v>47</v>
      </c>
      <c r="U84" s="12" t="s">
        <v>43</v>
      </c>
      <c r="V84" s="12">
        <v>0</v>
      </c>
      <c r="W84" s="12"/>
      <c r="X84" s="12">
        <v>55707.77240404598</v>
      </c>
      <c r="Y84" s="12"/>
      <c r="Z84" s="12"/>
      <c r="AA84" s="12">
        <v>121404.40174313846</v>
      </c>
      <c r="AB84" s="12"/>
      <c r="AC84" s="12"/>
      <c r="AD84" s="12"/>
      <c r="AE84" s="12"/>
      <c r="AF84" s="12">
        <v>30750.2226607997</v>
      </c>
      <c r="AG84" s="12">
        <v>113674.25050867874</v>
      </c>
      <c r="AH84" s="67"/>
      <c r="AI84" s="67"/>
      <c r="AJ84" s="67"/>
      <c r="AK84" s="26">
        <f t="shared" ref="AK84:AK97" si="275">SUM(V84:AJ84)</f>
        <v>321536.64731666289</v>
      </c>
      <c r="AM84" s="160" t="s">
        <v>47</v>
      </c>
      <c r="AN84" s="12" t="s">
        <v>43</v>
      </c>
      <c r="AO84" s="12">
        <v>0</v>
      </c>
      <c r="AP84" s="12"/>
      <c r="AQ84" s="12"/>
      <c r="AR84" s="12"/>
      <c r="AS84" s="12"/>
      <c r="AT84" s="12">
        <v>230256</v>
      </c>
      <c r="AU84" s="12"/>
      <c r="AV84" s="12"/>
      <c r="AW84" s="12"/>
      <c r="AX84" s="12"/>
      <c r="AY84" s="12"/>
      <c r="AZ84" s="12">
        <v>141745.76401556854</v>
      </c>
      <c r="BA84" s="67"/>
      <c r="BB84" s="67"/>
      <c r="BC84" s="67"/>
      <c r="BD84" s="26">
        <f t="shared" ref="BD84:BD97" si="276">SUM(AO84:BC84)</f>
        <v>372001.76401556854</v>
      </c>
      <c r="BF84" s="160" t="s">
        <v>47</v>
      </c>
      <c r="BG84" s="12" t="s">
        <v>43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67"/>
      <c r="BU84" s="67"/>
      <c r="BV84" s="67"/>
      <c r="BW84" s="26">
        <f t="shared" ref="BW84:BW97" si="277">SUM(BH84:BV84)</f>
        <v>0</v>
      </c>
    </row>
    <row r="85" spans="1:75" x14ac:dyDescent="0.25">
      <c r="A85" s="161"/>
      <c r="B85" s="2" t="s">
        <v>42</v>
      </c>
      <c r="C85" s="2">
        <v>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74"/>
      <c r="P85" s="74"/>
      <c r="Q85" s="74"/>
      <c r="R85" s="25">
        <f t="shared" si="274"/>
        <v>0</v>
      </c>
      <c r="T85" s="161"/>
      <c r="U85" s="2" t="s">
        <v>42</v>
      </c>
      <c r="V85" s="2">
        <v>0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74"/>
      <c r="AI85" s="74"/>
      <c r="AJ85" s="74"/>
      <c r="AK85" s="25">
        <f t="shared" si="275"/>
        <v>0</v>
      </c>
      <c r="AM85" s="161"/>
      <c r="AN85" s="2" t="s">
        <v>42</v>
      </c>
      <c r="AO85" s="2">
        <v>0</v>
      </c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74"/>
      <c r="BB85" s="74"/>
      <c r="BC85" s="74"/>
      <c r="BD85" s="25">
        <f t="shared" si="276"/>
        <v>0</v>
      </c>
      <c r="BF85" s="161"/>
      <c r="BG85" s="2" t="s">
        <v>42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74"/>
      <c r="BU85" s="74"/>
      <c r="BV85" s="74"/>
      <c r="BW85" s="25">
        <f t="shared" si="277"/>
        <v>0</v>
      </c>
    </row>
    <row r="86" spans="1:75" x14ac:dyDescent="0.25">
      <c r="A86" s="161"/>
      <c r="B86" s="2" t="s">
        <v>41</v>
      </c>
      <c r="C86" s="2">
        <v>0</v>
      </c>
      <c r="D86" s="2"/>
      <c r="E86" s="2"/>
      <c r="F86" s="2">
        <v>21395.670508517294</v>
      </c>
      <c r="G86" s="2"/>
      <c r="H86" s="2"/>
      <c r="I86" s="2"/>
      <c r="J86" s="2"/>
      <c r="K86" s="2"/>
      <c r="L86" s="2"/>
      <c r="M86" s="2"/>
      <c r="N86" s="2">
        <v>8558.2682034069203</v>
      </c>
      <c r="O86" s="74"/>
      <c r="P86" s="74"/>
      <c r="Q86" s="74"/>
      <c r="R86" s="25">
        <f t="shared" si="274"/>
        <v>29953.938711924216</v>
      </c>
      <c r="T86" s="161"/>
      <c r="U86" s="2" t="s">
        <v>41</v>
      </c>
      <c r="V86" s="2">
        <v>0</v>
      </c>
      <c r="W86" s="2"/>
      <c r="X86" s="2"/>
      <c r="Y86" s="2"/>
      <c r="Z86" s="2">
        <v>22115</v>
      </c>
      <c r="AA86" s="2"/>
      <c r="AB86" s="2"/>
      <c r="AC86" s="2">
        <v>24099.569397656582</v>
      </c>
      <c r="AD86" s="2">
        <v>13334.915633827812</v>
      </c>
      <c r="AE86" s="2">
        <v>12050.294483686726</v>
      </c>
      <c r="AF86" s="2">
        <v>74201.823250728223</v>
      </c>
      <c r="AG86" s="2">
        <v>20616.367862291325</v>
      </c>
      <c r="AH86" s="74"/>
      <c r="AI86" s="74"/>
      <c r="AJ86" s="74"/>
      <c r="AK86" s="25">
        <f t="shared" si="275"/>
        <v>166417.97062819064</v>
      </c>
      <c r="AM86" s="161"/>
      <c r="AN86" s="2" t="s">
        <v>41</v>
      </c>
      <c r="AO86" s="2">
        <v>0</v>
      </c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74"/>
      <c r="BB86" s="74"/>
      <c r="BC86" s="74"/>
      <c r="BD86" s="25">
        <f t="shared" si="276"/>
        <v>0</v>
      </c>
      <c r="BF86" s="161"/>
      <c r="BG86" s="2" t="s">
        <v>41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74"/>
      <c r="BU86" s="74"/>
      <c r="BV86" s="74"/>
      <c r="BW86" s="25">
        <f t="shared" si="277"/>
        <v>0</v>
      </c>
    </row>
    <row r="87" spans="1:75" x14ac:dyDescent="0.25">
      <c r="A87" s="161"/>
      <c r="B87" s="2" t="s">
        <v>40</v>
      </c>
      <c r="C87" s="2">
        <v>0</v>
      </c>
      <c r="D87" s="2">
        <v>4452.3678331885221</v>
      </c>
      <c r="E87" s="2">
        <v>22542.994628232682</v>
      </c>
      <c r="F87" s="2">
        <v>89814.463538149517</v>
      </c>
      <c r="G87" s="2">
        <v>19388.719037393024</v>
      </c>
      <c r="H87" s="2">
        <v>22819.809328581545</v>
      </c>
      <c r="I87" s="2">
        <v>8523.2347502680586</v>
      </c>
      <c r="J87" s="2">
        <v>31998.239361605647</v>
      </c>
      <c r="K87" s="2">
        <v>39078.56941768113</v>
      </c>
      <c r="L87" s="2">
        <v>55234.833450941376</v>
      </c>
      <c r="M87" s="2">
        <v>19648.038255640018</v>
      </c>
      <c r="N87" s="2">
        <v>169452.61618714887</v>
      </c>
      <c r="O87" s="74"/>
      <c r="P87" s="74"/>
      <c r="Q87" s="74"/>
      <c r="R87" s="25">
        <f t="shared" si="274"/>
        <v>482953.88578883035</v>
      </c>
      <c r="T87" s="161"/>
      <c r="U87" s="2" t="s">
        <v>40</v>
      </c>
      <c r="V87" s="2">
        <v>0</v>
      </c>
      <c r="W87" s="2">
        <v>94044.186807603342</v>
      </c>
      <c r="X87" s="2">
        <v>331287.81775682222</v>
      </c>
      <c r="Y87" s="2">
        <v>131746.15193421996</v>
      </c>
      <c r="Z87" s="2">
        <v>202720.59185870006</v>
      </c>
      <c r="AA87" s="2">
        <v>452500.25571196387</v>
      </c>
      <c r="AB87" s="2">
        <v>183061.72067741802</v>
      </c>
      <c r="AC87" s="2">
        <v>213193.51503450819</v>
      </c>
      <c r="AD87" s="2">
        <v>677108.55560687406</v>
      </c>
      <c r="AE87" s="2">
        <v>910989.67257212743</v>
      </c>
      <c r="AF87" s="2">
        <v>803076.45316950919</v>
      </c>
      <c r="AG87" s="2">
        <v>1515094.0340225059</v>
      </c>
      <c r="AH87" s="74"/>
      <c r="AI87" s="74"/>
      <c r="AJ87" s="74"/>
      <c r="AK87" s="25">
        <f t="shared" si="275"/>
        <v>5514822.9551522527</v>
      </c>
      <c r="AM87" s="161"/>
      <c r="AN87" s="2" t="s">
        <v>40</v>
      </c>
      <c r="AO87" s="2">
        <v>0</v>
      </c>
      <c r="AP87" s="2">
        <v>10472.392863376526</v>
      </c>
      <c r="AQ87" s="2"/>
      <c r="AR87" s="2"/>
      <c r="AS87" s="2">
        <v>54614.2086575262</v>
      </c>
      <c r="AT87" s="2">
        <v>5215.3489926272941</v>
      </c>
      <c r="AU87" s="2">
        <v>1676.8212720318666</v>
      </c>
      <c r="AV87" s="2">
        <v>21212.147959480691</v>
      </c>
      <c r="AW87" s="2">
        <v>266001.9130476336</v>
      </c>
      <c r="AX87" s="2">
        <v>12447.905751830518</v>
      </c>
      <c r="AY87" s="2">
        <v>226180.87217525678</v>
      </c>
      <c r="AZ87" s="2">
        <v>463113.72429959709</v>
      </c>
      <c r="BA87" s="74"/>
      <c r="BB87" s="74"/>
      <c r="BC87" s="74"/>
      <c r="BD87" s="25">
        <f t="shared" si="276"/>
        <v>1060935.3350193605</v>
      </c>
      <c r="BF87" s="161"/>
      <c r="BG87" s="2" t="s">
        <v>40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74"/>
      <c r="BU87" s="74"/>
      <c r="BV87" s="74"/>
      <c r="BW87" s="25">
        <f t="shared" si="277"/>
        <v>0</v>
      </c>
    </row>
    <row r="88" spans="1:75" x14ac:dyDescent="0.25">
      <c r="A88" s="161"/>
      <c r="B88" s="2" t="s">
        <v>39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74"/>
      <c r="P88" s="74"/>
      <c r="Q88" s="74"/>
      <c r="R88" s="25">
        <f t="shared" si="274"/>
        <v>0</v>
      </c>
      <c r="T88" s="161"/>
      <c r="U88" s="2" t="s">
        <v>39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74"/>
      <c r="AI88" s="74"/>
      <c r="AJ88" s="74"/>
      <c r="AK88" s="25">
        <f t="shared" si="275"/>
        <v>0</v>
      </c>
      <c r="AM88" s="161"/>
      <c r="AN88" s="2" t="s">
        <v>39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74"/>
      <c r="BB88" s="74"/>
      <c r="BC88" s="74"/>
      <c r="BD88" s="25">
        <f t="shared" si="276"/>
        <v>0</v>
      </c>
      <c r="BF88" s="161"/>
      <c r="BG88" s="2" t="s">
        <v>39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74"/>
      <c r="BU88" s="74"/>
      <c r="BV88" s="74"/>
      <c r="BW88" s="25">
        <f t="shared" si="277"/>
        <v>0</v>
      </c>
    </row>
    <row r="89" spans="1:75" x14ac:dyDescent="0.25">
      <c r="A89" s="161"/>
      <c r="B89" s="2" t="s">
        <v>38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74"/>
      <c r="P89" s="74"/>
      <c r="Q89" s="74"/>
      <c r="R89" s="25">
        <f t="shared" si="274"/>
        <v>0</v>
      </c>
      <c r="T89" s="161"/>
      <c r="U89" s="2" t="s">
        <v>38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74"/>
      <c r="AI89" s="74"/>
      <c r="AJ89" s="74"/>
      <c r="AK89" s="25">
        <f t="shared" si="275"/>
        <v>0</v>
      </c>
      <c r="AM89" s="161"/>
      <c r="AN89" s="2" t="s">
        <v>38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74"/>
      <c r="BB89" s="74"/>
      <c r="BC89" s="74"/>
      <c r="BD89" s="25">
        <f t="shared" si="276"/>
        <v>0</v>
      </c>
      <c r="BF89" s="161"/>
      <c r="BG89" s="2" t="s">
        <v>38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74"/>
      <c r="BU89" s="74"/>
      <c r="BV89" s="74"/>
      <c r="BW89" s="25">
        <f t="shared" si="277"/>
        <v>0</v>
      </c>
    </row>
    <row r="90" spans="1:75" x14ac:dyDescent="0.25">
      <c r="A90" s="161"/>
      <c r="B90" s="2" t="s">
        <v>37</v>
      </c>
      <c r="C90" s="2">
        <v>0</v>
      </c>
      <c r="D90" s="2"/>
      <c r="E90" s="2"/>
      <c r="F90" s="2"/>
      <c r="G90" s="2"/>
      <c r="H90" s="2"/>
      <c r="I90" s="2"/>
      <c r="J90" s="2">
        <v>24466.163148842661</v>
      </c>
      <c r="K90" s="2">
        <v>7319.5475081080267</v>
      </c>
      <c r="L90" s="2"/>
      <c r="M90" s="2"/>
      <c r="N90" s="2">
        <v>103120.33245034817</v>
      </c>
      <c r="O90" s="74"/>
      <c r="P90" s="74"/>
      <c r="Q90" s="74"/>
      <c r="R90" s="25">
        <f t="shared" si="274"/>
        <v>134906.04310729884</v>
      </c>
      <c r="T90" s="161"/>
      <c r="U90" s="2" t="s">
        <v>37</v>
      </c>
      <c r="V90" s="2">
        <v>0</v>
      </c>
      <c r="W90" s="2">
        <v>8649.0099082083507</v>
      </c>
      <c r="X90" s="2">
        <v>63974.068488519821</v>
      </c>
      <c r="Y90" s="2">
        <v>50765</v>
      </c>
      <c r="Z90" s="2">
        <v>153013.47164342314</v>
      </c>
      <c r="AA90" s="2">
        <v>249385.00879299882</v>
      </c>
      <c r="AB90" s="2">
        <v>45637.820073410592</v>
      </c>
      <c r="AC90" s="2">
        <v>188370.72000453435</v>
      </c>
      <c r="AD90" s="2">
        <v>181795.27225860691</v>
      </c>
      <c r="AE90" s="2">
        <v>254829.88050255802</v>
      </c>
      <c r="AF90" s="2">
        <v>74813.199566043055</v>
      </c>
      <c r="AG90" s="2">
        <v>573871.94361411047</v>
      </c>
      <c r="AH90" s="74"/>
      <c r="AI90" s="74"/>
      <c r="AJ90" s="74"/>
      <c r="AK90" s="25">
        <f t="shared" si="275"/>
        <v>1845105.3948524138</v>
      </c>
      <c r="AM90" s="161"/>
      <c r="AN90" s="2" t="s">
        <v>37</v>
      </c>
      <c r="AO90" s="2">
        <v>0</v>
      </c>
      <c r="AP90" s="2"/>
      <c r="AQ90" s="2">
        <v>20117.130083562297</v>
      </c>
      <c r="AR90" s="2"/>
      <c r="AS90" s="2">
        <v>40032</v>
      </c>
      <c r="AT90" s="2"/>
      <c r="AU90" s="2"/>
      <c r="AV90" s="2">
        <v>71744.399999999994</v>
      </c>
      <c r="AW90" s="2">
        <v>11427.50692470829</v>
      </c>
      <c r="AX90" s="2"/>
      <c r="AY90" s="2">
        <v>165063.79795262092</v>
      </c>
      <c r="AZ90" s="2">
        <v>276752.52678067528</v>
      </c>
      <c r="BA90" s="74"/>
      <c r="BB90" s="74"/>
      <c r="BC90" s="74"/>
      <c r="BD90" s="25">
        <f t="shared" si="276"/>
        <v>585137.3617415668</v>
      </c>
      <c r="BF90" s="161"/>
      <c r="BG90" s="2" t="s">
        <v>37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74"/>
      <c r="BU90" s="74"/>
      <c r="BV90" s="74"/>
      <c r="BW90" s="25">
        <f t="shared" si="277"/>
        <v>0</v>
      </c>
    </row>
    <row r="91" spans="1:75" x14ac:dyDescent="0.25">
      <c r="A91" s="161"/>
      <c r="B91" s="2" t="s">
        <v>36</v>
      </c>
      <c r="C91" s="2">
        <v>0</v>
      </c>
      <c r="D91" s="2">
        <v>248806.46848482839</v>
      </c>
      <c r="E91" s="2">
        <v>538705.21486671234</v>
      </c>
      <c r="F91" s="2">
        <v>281091.78367807297</v>
      </c>
      <c r="G91" s="2">
        <v>392794.14565858553</v>
      </c>
      <c r="H91" s="2">
        <v>271276.27226879454</v>
      </c>
      <c r="I91" s="2">
        <v>113755.40158218509</v>
      </c>
      <c r="J91" s="2">
        <v>231155.52632125246</v>
      </c>
      <c r="K91" s="2">
        <v>662302.43444655568</v>
      </c>
      <c r="L91" s="2">
        <v>361040.30563703959</v>
      </c>
      <c r="M91" s="2">
        <v>308119.65239264531</v>
      </c>
      <c r="N91" s="2">
        <v>1682812.7437819066</v>
      </c>
      <c r="O91" s="74"/>
      <c r="P91" s="74"/>
      <c r="Q91" s="74"/>
      <c r="R91" s="25">
        <f t="shared" si="274"/>
        <v>5091859.9491185788</v>
      </c>
      <c r="T91" s="161"/>
      <c r="U91" s="2" t="s">
        <v>36</v>
      </c>
      <c r="V91" s="2">
        <v>0</v>
      </c>
      <c r="W91" s="2">
        <v>301289.29445768724</v>
      </c>
      <c r="X91" s="2">
        <v>744383.32900822547</v>
      </c>
      <c r="Y91" s="2">
        <v>1280666.2052279192</v>
      </c>
      <c r="Z91" s="2">
        <v>1233511.9209679316</v>
      </c>
      <c r="AA91" s="2">
        <v>738361.04600497626</v>
      </c>
      <c r="AB91" s="2">
        <v>387689.27515856957</v>
      </c>
      <c r="AC91" s="2">
        <v>1041128.4619566558</v>
      </c>
      <c r="AD91" s="2">
        <v>1312254.525413679</v>
      </c>
      <c r="AE91" s="2">
        <v>1085611.7686751643</v>
      </c>
      <c r="AF91" s="2">
        <v>1292872.4597537217</v>
      </c>
      <c r="AG91" s="2">
        <v>7469884.086898013</v>
      </c>
      <c r="AH91" s="74"/>
      <c r="AI91" s="74"/>
      <c r="AJ91" s="74"/>
      <c r="AK91" s="25">
        <f t="shared" si="275"/>
        <v>16887652.373522542</v>
      </c>
      <c r="AM91" s="161"/>
      <c r="AN91" s="2" t="s">
        <v>36</v>
      </c>
      <c r="AO91" s="2">
        <v>0</v>
      </c>
      <c r="AP91" s="2">
        <v>82858.238479430322</v>
      </c>
      <c r="AQ91" s="2">
        <v>86274.883761258781</v>
      </c>
      <c r="AR91" s="2">
        <v>44474.913756008849</v>
      </c>
      <c r="AS91" s="2">
        <v>282885.00250649301</v>
      </c>
      <c r="AT91" s="2">
        <v>307921.07002123538</v>
      </c>
      <c r="AU91" s="2">
        <v>125492.59272876203</v>
      </c>
      <c r="AV91" s="2">
        <v>421197.79519766016</v>
      </c>
      <c r="AW91" s="2">
        <v>280049.18847931467</v>
      </c>
      <c r="AX91" s="2">
        <v>368548.59993988316</v>
      </c>
      <c r="AY91" s="2">
        <v>415147.02063746779</v>
      </c>
      <c r="AZ91" s="2">
        <v>2102582.448120092</v>
      </c>
      <c r="BA91" s="74"/>
      <c r="BB91" s="74"/>
      <c r="BC91" s="74"/>
      <c r="BD91" s="25">
        <f t="shared" si="276"/>
        <v>4517431.7536276067</v>
      </c>
      <c r="BE91" s="46"/>
      <c r="BF91" s="161"/>
      <c r="BG91" s="2" t="s">
        <v>36</v>
      </c>
      <c r="BH91" s="2">
        <v>0</v>
      </c>
      <c r="BI91" s="2">
        <v>39862.177680000001</v>
      </c>
      <c r="BJ91" s="2">
        <v>17196.990236487061</v>
      </c>
      <c r="BK91" s="2"/>
      <c r="BL91" s="2">
        <v>5481.2067978932091</v>
      </c>
      <c r="BM91" s="2"/>
      <c r="BN91" s="2">
        <v>59595.954965012155</v>
      </c>
      <c r="BO91" s="2">
        <v>138590.43566381015</v>
      </c>
      <c r="BP91" s="2"/>
      <c r="BQ91" s="2"/>
      <c r="BR91" s="2">
        <v>16600.634130077608</v>
      </c>
      <c r="BS91" s="2">
        <v>705795.12319868663</v>
      </c>
      <c r="BT91" s="74"/>
      <c r="BU91" s="74"/>
      <c r="BV91" s="74"/>
      <c r="BW91" s="25">
        <f t="shared" si="277"/>
        <v>983122.52267196681</v>
      </c>
    </row>
    <row r="92" spans="1:75" x14ac:dyDescent="0.25">
      <c r="A92" s="161"/>
      <c r="B92" s="2" t="s">
        <v>35</v>
      </c>
      <c r="C92" s="2">
        <v>0</v>
      </c>
      <c r="D92" s="2"/>
      <c r="E92" s="2">
        <v>5853.1455385494946</v>
      </c>
      <c r="F92" s="2"/>
      <c r="G92" s="2"/>
      <c r="H92" s="2"/>
      <c r="I92" s="2"/>
      <c r="J92" s="2"/>
      <c r="K92" s="2">
        <v>2926.5727692747473</v>
      </c>
      <c r="L92" s="2"/>
      <c r="M92" s="2">
        <v>26339.154923472724</v>
      </c>
      <c r="N92" s="2"/>
      <c r="O92" s="74"/>
      <c r="P92" s="74"/>
      <c r="Q92" s="74"/>
      <c r="R92" s="25">
        <f t="shared" si="274"/>
        <v>35118.873231296966</v>
      </c>
      <c r="T92" s="161"/>
      <c r="U92" s="2" t="s">
        <v>35</v>
      </c>
      <c r="V92" s="2">
        <v>0</v>
      </c>
      <c r="W92" s="2"/>
      <c r="X92" s="2">
        <v>13169.577461736362</v>
      </c>
      <c r="Y92" s="2"/>
      <c r="Z92" s="2">
        <v>21949.295769560602</v>
      </c>
      <c r="AA92" s="2">
        <v>5853.1455385494946</v>
      </c>
      <c r="AB92" s="2">
        <v>5853.1455385494946</v>
      </c>
      <c r="AC92" s="2"/>
      <c r="AD92" s="2">
        <v>73424</v>
      </c>
      <c r="AE92" s="2">
        <v>30140.237094652595</v>
      </c>
      <c r="AF92" s="2">
        <v>24875.868538835352</v>
      </c>
      <c r="AG92" s="2">
        <v>5853.1455385494946</v>
      </c>
      <c r="AH92" s="74"/>
      <c r="AI92" s="74"/>
      <c r="AJ92" s="74"/>
      <c r="AK92" s="25">
        <f t="shared" si="275"/>
        <v>181118.41548043338</v>
      </c>
      <c r="AM92" s="161"/>
      <c r="AN92" s="2" t="s">
        <v>35</v>
      </c>
      <c r="AO92" s="2">
        <v>0</v>
      </c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74"/>
      <c r="BB92" s="74"/>
      <c r="BC92" s="74"/>
      <c r="BD92" s="25">
        <f t="shared" si="276"/>
        <v>0</v>
      </c>
      <c r="BF92" s="161"/>
      <c r="BG92" s="2" t="s">
        <v>35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74"/>
      <c r="BU92" s="74"/>
      <c r="BV92" s="74"/>
      <c r="BW92" s="25">
        <f t="shared" si="277"/>
        <v>0</v>
      </c>
    </row>
    <row r="93" spans="1:75" x14ac:dyDescent="0.25">
      <c r="A93" s="161"/>
      <c r="B93" s="2" t="s">
        <v>34</v>
      </c>
      <c r="C93" s="2">
        <v>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74"/>
      <c r="P93" s="74"/>
      <c r="Q93" s="74"/>
      <c r="R93" s="25">
        <f t="shared" si="274"/>
        <v>0</v>
      </c>
      <c r="T93" s="161"/>
      <c r="U93" s="2" t="s">
        <v>34</v>
      </c>
      <c r="V93" s="2">
        <v>0</v>
      </c>
      <c r="W93" s="2"/>
      <c r="X93" s="2">
        <v>111013.09322038211</v>
      </c>
      <c r="Y93" s="2"/>
      <c r="Z93" s="2"/>
      <c r="AA93" s="2"/>
      <c r="AB93" s="2"/>
      <c r="AC93" s="2"/>
      <c r="AD93" s="2"/>
      <c r="AE93" s="2"/>
      <c r="AF93" s="2"/>
      <c r="AG93" s="2"/>
      <c r="AH93" s="74"/>
      <c r="AI93" s="74"/>
      <c r="AJ93" s="74"/>
      <c r="AK93" s="25">
        <f t="shared" si="275"/>
        <v>111013.09322038211</v>
      </c>
      <c r="AM93" s="161"/>
      <c r="AN93" s="2" t="s">
        <v>34</v>
      </c>
      <c r="AO93" s="2">
        <v>0</v>
      </c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74"/>
      <c r="BB93" s="74"/>
      <c r="BC93" s="74"/>
      <c r="BD93" s="25">
        <f t="shared" si="276"/>
        <v>0</v>
      </c>
      <c r="BE93" s="46"/>
      <c r="BF93" s="161"/>
      <c r="BG93" s="2" t="s">
        <v>34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74"/>
      <c r="BU93" s="74"/>
      <c r="BV93" s="74"/>
      <c r="BW93" s="25">
        <f t="shared" si="277"/>
        <v>0</v>
      </c>
    </row>
    <row r="94" spans="1:75" x14ac:dyDescent="0.25">
      <c r="A94" s="161"/>
      <c r="B94" s="2" t="s">
        <v>33</v>
      </c>
      <c r="C94" s="2">
        <v>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74"/>
      <c r="P94" s="74"/>
      <c r="Q94" s="74"/>
      <c r="R94" s="25">
        <f t="shared" si="274"/>
        <v>0</v>
      </c>
      <c r="T94" s="161"/>
      <c r="U94" s="2" t="s">
        <v>33</v>
      </c>
      <c r="V94" s="2">
        <v>0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4"/>
      <c r="AI94" s="74"/>
      <c r="AJ94" s="74"/>
      <c r="AK94" s="25">
        <f t="shared" si="275"/>
        <v>0</v>
      </c>
      <c r="AM94" s="161"/>
      <c r="AN94" s="2" t="s">
        <v>33</v>
      </c>
      <c r="AO94" s="2">
        <v>0</v>
      </c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74"/>
      <c r="BB94" s="74"/>
      <c r="BC94" s="74"/>
      <c r="BD94" s="25">
        <f t="shared" si="276"/>
        <v>0</v>
      </c>
      <c r="BF94" s="161"/>
      <c r="BG94" s="2" t="s">
        <v>33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74"/>
      <c r="BU94" s="74"/>
      <c r="BV94" s="74"/>
      <c r="BW94" s="25">
        <f t="shared" si="277"/>
        <v>0</v>
      </c>
    </row>
    <row r="95" spans="1:75" x14ac:dyDescent="0.25">
      <c r="A95" s="161"/>
      <c r="B95" s="2" t="s">
        <v>32</v>
      </c>
      <c r="C95" s="2">
        <v>0</v>
      </c>
      <c r="D95" s="2"/>
      <c r="E95" s="2">
        <v>70594.135159730751</v>
      </c>
      <c r="F95" s="2"/>
      <c r="G95" s="2">
        <v>35247.544681913343</v>
      </c>
      <c r="H95" s="2"/>
      <c r="I95" s="2">
        <v>5250.7840418805854</v>
      </c>
      <c r="J95" s="2"/>
      <c r="K95" s="2"/>
      <c r="L95" s="2">
        <v>10501.568083761171</v>
      </c>
      <c r="M95" s="2"/>
      <c r="N95" s="2"/>
      <c r="O95" s="74"/>
      <c r="P95" s="74"/>
      <c r="Q95" s="74"/>
      <c r="R95" s="25">
        <f t="shared" si="274"/>
        <v>121594.03196728586</v>
      </c>
      <c r="T95" s="161"/>
      <c r="U95" s="2" t="s">
        <v>32</v>
      </c>
      <c r="V95" s="2">
        <v>0</v>
      </c>
      <c r="W95" s="2"/>
      <c r="X95" s="2"/>
      <c r="Y95" s="2"/>
      <c r="Z95" s="2"/>
      <c r="AA95" s="2"/>
      <c r="AB95" s="2"/>
      <c r="AC95" s="2">
        <v>4975.5002183256811</v>
      </c>
      <c r="AD95" s="2"/>
      <c r="AE95" s="2"/>
      <c r="AF95" s="2">
        <v>10923.23796634037</v>
      </c>
      <c r="AG95" s="2">
        <v>6219.3752729071011</v>
      </c>
      <c r="AH95" s="74"/>
      <c r="AI95" s="74"/>
      <c r="AJ95" s="74"/>
      <c r="AK95" s="25">
        <f t="shared" si="275"/>
        <v>22118.113457573152</v>
      </c>
      <c r="AM95" s="161"/>
      <c r="AN95" s="2" t="s">
        <v>32</v>
      </c>
      <c r="AO95" s="2">
        <v>0</v>
      </c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74"/>
      <c r="BB95" s="74"/>
      <c r="BC95" s="74"/>
      <c r="BD95" s="25">
        <f t="shared" si="276"/>
        <v>0</v>
      </c>
      <c r="BF95" s="161"/>
      <c r="BG95" s="2" t="s">
        <v>32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74"/>
      <c r="BU95" s="74"/>
      <c r="BV95" s="74"/>
      <c r="BW95" s="25">
        <f t="shared" si="277"/>
        <v>0</v>
      </c>
    </row>
    <row r="96" spans="1:75" ht="15.75" thickBot="1" x14ac:dyDescent="0.3">
      <c r="A96" s="162"/>
      <c r="B96" s="2" t="s">
        <v>31</v>
      </c>
      <c r="C96" s="2">
        <v>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>
        <v>21570.016930102072</v>
      </c>
      <c r="O96" s="74"/>
      <c r="P96" s="74"/>
      <c r="Q96" s="74"/>
      <c r="R96" s="25">
        <f t="shared" si="274"/>
        <v>21570.016930102072</v>
      </c>
      <c r="T96" s="162"/>
      <c r="U96" s="2" t="s">
        <v>31</v>
      </c>
      <c r="V96" s="2">
        <v>0</v>
      </c>
      <c r="W96" s="2"/>
      <c r="X96" s="2"/>
      <c r="Y96" s="2"/>
      <c r="Z96" s="2"/>
      <c r="AA96" s="2"/>
      <c r="AB96" s="2"/>
      <c r="AC96" s="2"/>
      <c r="AD96" s="2">
        <v>44811.92520836489</v>
      </c>
      <c r="AE96" s="2"/>
      <c r="AF96" s="2"/>
      <c r="AG96" s="2"/>
      <c r="AH96" s="74"/>
      <c r="AI96" s="74"/>
      <c r="AJ96" s="74"/>
      <c r="AK96" s="25">
        <f t="shared" si="275"/>
        <v>44811.92520836489</v>
      </c>
      <c r="AM96" s="162"/>
      <c r="AN96" s="2" t="s">
        <v>31</v>
      </c>
      <c r="AO96" s="2">
        <v>0</v>
      </c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>
        <v>44811.92520836489</v>
      </c>
      <c r="BA96" s="74"/>
      <c r="BB96" s="74"/>
      <c r="BC96" s="74"/>
      <c r="BD96" s="25">
        <f t="shared" si="276"/>
        <v>44811.92520836489</v>
      </c>
      <c r="BF96" s="162"/>
      <c r="BG96" s="2" t="s">
        <v>31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74"/>
      <c r="BU96" s="74"/>
      <c r="BV96" s="74"/>
      <c r="BW96" s="25">
        <f t="shared" si="277"/>
        <v>0</v>
      </c>
    </row>
    <row r="97" spans="1:75" ht="21.75" thickBot="1" x14ac:dyDescent="0.3">
      <c r="A97" s="28"/>
      <c r="B97" s="6" t="s">
        <v>13</v>
      </c>
      <c r="C97" s="8">
        <f>SUM(C84:C96)</f>
        <v>0</v>
      </c>
      <c r="D97" s="8">
        <f t="shared" ref="D97" si="278">SUM(D84:D96)</f>
        <v>253258.83631801693</v>
      </c>
      <c r="E97" s="8">
        <f t="shared" ref="E97" si="279">SUM(E84:E96)</f>
        <v>637695.49019322533</v>
      </c>
      <c r="F97" s="8">
        <f t="shared" ref="F97" si="280">SUM(F84:F96)</f>
        <v>392301.91772473976</v>
      </c>
      <c r="G97" s="8">
        <f t="shared" ref="G97" si="281">SUM(G84:G96)</f>
        <v>447430.40937789192</v>
      </c>
      <c r="H97" s="8">
        <f t="shared" ref="H97" si="282">SUM(H84:H96)</f>
        <v>294096.08159737609</v>
      </c>
      <c r="I97" s="8">
        <f t="shared" ref="I97" si="283">SUM(I84:I96)</f>
        <v>127529.42037433374</v>
      </c>
      <c r="J97" s="8">
        <f t="shared" ref="J97" si="284">SUM(J84:J96)</f>
        <v>287619.92883170076</v>
      </c>
      <c r="K97" s="8">
        <f t="shared" ref="K97" si="285">SUM(K84:K96)</f>
        <v>711627.12414161954</v>
      </c>
      <c r="L97" s="8">
        <f t="shared" ref="L97" si="286">SUM(L84:L96)</f>
        <v>426776.70717174211</v>
      </c>
      <c r="M97" s="8">
        <f t="shared" ref="M97" si="287">SUM(M84:M96)</f>
        <v>354106.84557175805</v>
      </c>
      <c r="N97" s="8">
        <f t="shared" ref="N97" si="288">SUM(N84:N96)</f>
        <v>2000033.6698908585</v>
      </c>
      <c r="O97" s="75">
        <f t="shared" ref="O97" si="289">SUM(O84:O96)</f>
        <v>0</v>
      </c>
      <c r="P97" s="75">
        <f t="shared" ref="P97" si="290">SUM(P84:P96)</f>
        <v>0</v>
      </c>
      <c r="Q97" s="75">
        <f t="shared" ref="Q97" si="291">SUM(Q84:Q96)</f>
        <v>0</v>
      </c>
      <c r="R97" s="7">
        <f t="shared" si="274"/>
        <v>5932476.4311932623</v>
      </c>
      <c r="T97" s="28"/>
      <c r="U97" s="6" t="s">
        <v>13</v>
      </c>
      <c r="V97" s="8">
        <f>SUM(V84:V96)</f>
        <v>0</v>
      </c>
      <c r="W97" s="8">
        <f t="shared" ref="W97" si="292">SUM(W84:W96)</f>
        <v>403982.49117349891</v>
      </c>
      <c r="X97" s="8">
        <f t="shared" ref="X97" si="293">SUM(X84:X96)</f>
        <v>1319535.6583397319</v>
      </c>
      <c r="Y97" s="8">
        <f t="shared" ref="Y97" si="294">SUM(Y84:Y96)</f>
        <v>1463177.3571621391</v>
      </c>
      <c r="Z97" s="8">
        <f t="shared" ref="Z97" si="295">SUM(Z84:Z96)</f>
        <v>1633310.2802396156</v>
      </c>
      <c r="AA97" s="8">
        <f t="shared" ref="AA97" si="296">SUM(AA84:AA96)</f>
        <v>1567503.8577916268</v>
      </c>
      <c r="AB97" s="8">
        <f t="shared" ref="AB97" si="297">SUM(AB84:AB96)</f>
        <v>622241.96144794778</v>
      </c>
      <c r="AC97" s="8">
        <f t="shared" ref="AC97" si="298">SUM(AC84:AC96)</f>
        <v>1471767.7666116809</v>
      </c>
      <c r="AD97" s="8">
        <f t="shared" ref="AD97" si="299">SUM(AD84:AD96)</f>
        <v>2302729.1941213529</v>
      </c>
      <c r="AE97" s="8">
        <f t="shared" ref="AE97" si="300">SUM(AE84:AE96)</f>
        <v>2293621.8533281889</v>
      </c>
      <c r="AF97" s="8">
        <f t="shared" ref="AF97" si="301">SUM(AF84:AF96)</f>
        <v>2311513.264905978</v>
      </c>
      <c r="AG97" s="8">
        <f t="shared" ref="AG97" si="302">SUM(AG84:AG96)</f>
        <v>9705213.2037170567</v>
      </c>
      <c r="AH97" s="75">
        <f t="shared" ref="AH97" si="303">SUM(AH84:AH96)</f>
        <v>0</v>
      </c>
      <c r="AI97" s="75">
        <f t="shared" ref="AI97" si="304">SUM(AI84:AI96)</f>
        <v>0</v>
      </c>
      <c r="AJ97" s="75">
        <f t="shared" ref="AJ97" si="305">SUM(AJ84:AJ96)</f>
        <v>0</v>
      </c>
      <c r="AK97" s="7">
        <f t="shared" si="275"/>
        <v>25094596.88883882</v>
      </c>
      <c r="AM97" s="28"/>
      <c r="AN97" s="6" t="s">
        <v>13</v>
      </c>
      <c r="AO97" s="8">
        <f>SUM(AO84:AO96)</f>
        <v>0</v>
      </c>
      <c r="AP97" s="8">
        <f t="shared" ref="AP97" si="306">SUM(AP84:AP96)</f>
        <v>93330.631342806853</v>
      </c>
      <c r="AQ97" s="8">
        <f t="shared" ref="AQ97" si="307">SUM(AQ84:AQ96)</f>
        <v>106392.01384482108</v>
      </c>
      <c r="AR97" s="8">
        <f t="shared" ref="AR97" si="308">SUM(AR84:AR96)</f>
        <v>44474.913756008849</v>
      </c>
      <c r="AS97" s="8">
        <f t="shared" ref="AS97" si="309">SUM(AS84:AS96)</f>
        <v>377531.21116401919</v>
      </c>
      <c r="AT97" s="8">
        <f t="shared" ref="AT97" si="310">SUM(AT84:AT96)</f>
        <v>543392.41901386273</v>
      </c>
      <c r="AU97" s="8">
        <f t="shared" ref="AU97" si="311">SUM(AU84:AU96)</f>
        <v>127169.4140007939</v>
      </c>
      <c r="AV97" s="8">
        <f t="shared" ref="AV97" si="312">SUM(AV84:AV96)</f>
        <v>514154.34315714083</v>
      </c>
      <c r="AW97" s="8">
        <f t="shared" ref="AW97" si="313">SUM(AW84:AW96)</f>
        <v>557478.60845165653</v>
      </c>
      <c r="AX97" s="8">
        <f t="shared" ref="AX97" si="314">SUM(AX84:AX96)</f>
        <v>380996.50569171365</v>
      </c>
      <c r="AY97" s="8">
        <f t="shared" ref="AY97" si="315">SUM(AY84:AY96)</f>
        <v>806391.69076534547</v>
      </c>
      <c r="AZ97" s="8">
        <f t="shared" ref="AZ97" si="316">SUM(AZ84:AZ96)</f>
        <v>3029006.3884242983</v>
      </c>
      <c r="BA97" s="75">
        <f t="shared" ref="BA97" si="317">SUM(BA84:BA96)</f>
        <v>0</v>
      </c>
      <c r="BB97" s="75">
        <f t="shared" ref="BB97" si="318">SUM(BB84:BB96)</f>
        <v>0</v>
      </c>
      <c r="BC97" s="75">
        <f t="shared" ref="BC97" si="319">SUM(BC84:BC96)</f>
        <v>0</v>
      </c>
      <c r="BD97" s="7">
        <f t="shared" si="276"/>
        <v>6580318.139612468</v>
      </c>
      <c r="BF97" s="28"/>
      <c r="BG97" s="6" t="s">
        <v>13</v>
      </c>
      <c r="BH97" s="8">
        <f>SUM(BH84:BH96)</f>
        <v>0</v>
      </c>
      <c r="BI97" s="8">
        <f t="shared" ref="BI97" si="320">SUM(BI84:BI96)</f>
        <v>39862.177680000001</v>
      </c>
      <c r="BJ97" s="8">
        <f t="shared" ref="BJ97" si="321">SUM(BJ84:BJ96)</f>
        <v>17196.990236487061</v>
      </c>
      <c r="BK97" s="8">
        <f t="shared" ref="BK97" si="322">SUM(BK84:BK96)</f>
        <v>0</v>
      </c>
      <c r="BL97" s="8">
        <f t="shared" ref="BL97" si="323">SUM(BL84:BL96)</f>
        <v>5481.2067978932091</v>
      </c>
      <c r="BM97" s="8">
        <f t="shared" ref="BM97" si="324">SUM(BM84:BM96)</f>
        <v>0</v>
      </c>
      <c r="BN97" s="8">
        <f t="shared" ref="BN97" si="325">SUM(BN84:BN96)</f>
        <v>59595.954965012155</v>
      </c>
      <c r="BO97" s="8">
        <f t="shared" ref="BO97" si="326">SUM(BO84:BO96)</f>
        <v>138590.43566381015</v>
      </c>
      <c r="BP97" s="8">
        <f t="shared" ref="BP97" si="327">SUM(BP84:BP96)</f>
        <v>0</v>
      </c>
      <c r="BQ97" s="8">
        <f t="shared" ref="BQ97" si="328">SUM(BQ84:BQ96)</f>
        <v>0</v>
      </c>
      <c r="BR97" s="8">
        <f t="shared" ref="BR97" si="329">SUM(BR84:BR96)</f>
        <v>16600.634130077608</v>
      </c>
      <c r="BS97" s="8">
        <f t="shared" ref="BS97" si="330">SUM(BS84:BS96)</f>
        <v>705795.12319868663</v>
      </c>
      <c r="BT97" s="75">
        <f t="shared" ref="BT97" si="331">SUM(BT84:BT96)</f>
        <v>0</v>
      </c>
      <c r="BU97" s="75">
        <f t="shared" ref="BU97" si="332">SUM(BU84:BU96)</f>
        <v>0</v>
      </c>
      <c r="BV97" s="75">
        <f t="shared" ref="BV97" si="333">SUM(BV84:BV96)</f>
        <v>0</v>
      </c>
      <c r="BW97" s="7">
        <f t="shared" si="277"/>
        <v>983122.52267196681</v>
      </c>
    </row>
    <row r="98" spans="1:75" ht="21.75" thickBot="1" x14ac:dyDescent="0.3">
      <c r="A98" s="28"/>
      <c r="R98" s="76">
        <f>SUM(C84:Q96)</f>
        <v>5932476.4311932633</v>
      </c>
      <c r="T98" s="28"/>
      <c r="AK98" s="76">
        <f>SUM(V84:AJ96)</f>
        <v>25094596.888838816</v>
      </c>
      <c r="AM98" s="28"/>
      <c r="BD98" s="76">
        <f>SUM(AO84:BC96)</f>
        <v>6580318.139612467</v>
      </c>
      <c r="BE98" s="46"/>
      <c r="BF98" s="28"/>
      <c r="BW98" s="76">
        <f>SUM(BH84:BV96)</f>
        <v>983122.52267196681</v>
      </c>
    </row>
    <row r="99" spans="1:75" ht="21.75" thickBot="1" x14ac:dyDescent="0.3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61" t="s">
        <v>26</v>
      </c>
      <c r="P99" s="61" t="s">
        <v>25</v>
      </c>
      <c r="Q99" s="61" t="s">
        <v>24</v>
      </c>
      <c r="R99" s="54" t="s">
        <v>10</v>
      </c>
      <c r="S99" s="49"/>
      <c r="T99" s="28"/>
      <c r="U99" s="14" t="s">
        <v>11</v>
      </c>
      <c r="V99" s="58" t="s">
        <v>26</v>
      </c>
      <c r="W99" s="58" t="s">
        <v>25</v>
      </c>
      <c r="X99" s="58" t="s">
        <v>24</v>
      </c>
      <c r="Y99" s="58" t="s">
        <v>23</v>
      </c>
      <c r="Z99" s="58" t="s">
        <v>22</v>
      </c>
      <c r="AA99" s="58" t="s">
        <v>21</v>
      </c>
      <c r="AB99" s="58" t="s">
        <v>20</v>
      </c>
      <c r="AC99" s="58" t="s">
        <v>19</v>
      </c>
      <c r="AD99" s="58" t="s">
        <v>18</v>
      </c>
      <c r="AE99" s="58" t="s">
        <v>17</v>
      </c>
      <c r="AF99" s="58" t="s">
        <v>16</v>
      </c>
      <c r="AG99" s="58" t="s">
        <v>15</v>
      </c>
      <c r="AH99" s="61" t="s">
        <v>26</v>
      </c>
      <c r="AI99" s="61" t="s">
        <v>25</v>
      </c>
      <c r="AJ99" s="61" t="s">
        <v>24</v>
      </c>
      <c r="AK99" s="54" t="s">
        <v>10</v>
      </c>
      <c r="AL99" s="49"/>
      <c r="AM99" s="28"/>
      <c r="AN99" s="14" t="s">
        <v>11</v>
      </c>
      <c r="AO99" s="58" t="s">
        <v>26</v>
      </c>
      <c r="AP99" s="58" t="s">
        <v>25</v>
      </c>
      <c r="AQ99" s="58" t="s">
        <v>24</v>
      </c>
      <c r="AR99" s="58" t="s">
        <v>23</v>
      </c>
      <c r="AS99" s="58" t="s">
        <v>22</v>
      </c>
      <c r="AT99" s="58" t="s">
        <v>21</v>
      </c>
      <c r="AU99" s="58" t="s">
        <v>20</v>
      </c>
      <c r="AV99" s="58" t="s">
        <v>19</v>
      </c>
      <c r="AW99" s="58" t="s">
        <v>18</v>
      </c>
      <c r="AX99" s="58" t="s">
        <v>17</v>
      </c>
      <c r="AY99" s="58" t="s">
        <v>16</v>
      </c>
      <c r="AZ99" s="58" t="s">
        <v>15</v>
      </c>
      <c r="BA99" s="61" t="s">
        <v>26</v>
      </c>
      <c r="BB99" s="61" t="s">
        <v>25</v>
      </c>
      <c r="BC99" s="61" t="s">
        <v>24</v>
      </c>
      <c r="BD99" s="54" t="s">
        <v>10</v>
      </c>
      <c r="BE99" s="47"/>
      <c r="BF99" s="28"/>
      <c r="BG99" s="14" t="s">
        <v>11</v>
      </c>
      <c r="BH99" s="58" t="s">
        <v>26</v>
      </c>
      <c r="BI99" s="58" t="s">
        <v>25</v>
      </c>
      <c r="BJ99" s="58" t="s">
        <v>24</v>
      </c>
      <c r="BK99" s="58" t="s">
        <v>23</v>
      </c>
      <c r="BL99" s="58" t="s">
        <v>22</v>
      </c>
      <c r="BM99" s="58" t="s">
        <v>21</v>
      </c>
      <c r="BN99" s="58" t="s">
        <v>20</v>
      </c>
      <c r="BO99" s="58" t="s">
        <v>19</v>
      </c>
      <c r="BP99" s="58" t="s">
        <v>18</v>
      </c>
      <c r="BQ99" s="58" t="s">
        <v>17</v>
      </c>
      <c r="BR99" s="58" t="s">
        <v>16</v>
      </c>
      <c r="BS99" s="58" t="s">
        <v>15</v>
      </c>
      <c r="BT99" s="61" t="s">
        <v>26</v>
      </c>
      <c r="BU99" s="61" t="s">
        <v>25</v>
      </c>
      <c r="BV99" s="61" t="s">
        <v>24</v>
      </c>
      <c r="BW99" s="54" t="s">
        <v>10</v>
      </c>
    </row>
    <row r="100" spans="1:75" ht="15" customHeight="1" x14ac:dyDescent="0.25">
      <c r="A100" s="163" t="s">
        <v>61</v>
      </c>
      <c r="B100" s="12" t="s">
        <v>43</v>
      </c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67"/>
      <c r="P100" s="67"/>
      <c r="Q100" s="67"/>
      <c r="R100" s="26">
        <f t="shared" ref="R100:R113" si="334">SUM(C100:Q100)</f>
        <v>0</v>
      </c>
      <c r="T100" s="163" t="s">
        <v>61</v>
      </c>
      <c r="U100" s="12" t="s">
        <v>43</v>
      </c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1"/>
      <c r="AH100" s="67"/>
      <c r="AI100" s="67"/>
      <c r="AJ100" s="67"/>
      <c r="AK100" s="26">
        <f t="shared" ref="AK100:AK113" si="335">SUM(V100:AJ100)</f>
        <v>0</v>
      </c>
      <c r="AM100" s="163" t="s">
        <v>61</v>
      </c>
      <c r="AN100" s="12" t="s">
        <v>43</v>
      </c>
      <c r="AO100" s="131"/>
      <c r="AP100" s="131"/>
      <c r="AQ100" s="131"/>
      <c r="AR100" s="131"/>
      <c r="AS100" s="131"/>
      <c r="AT100" s="131"/>
      <c r="AU100" s="131"/>
      <c r="AV100" s="131"/>
      <c r="AW100" s="131"/>
      <c r="AX100" s="131"/>
      <c r="AY100" s="131"/>
      <c r="AZ100" s="131"/>
      <c r="BA100" s="67"/>
      <c r="BB100" s="67"/>
      <c r="BC100" s="67"/>
      <c r="BD100" s="26">
        <f t="shared" ref="BD100:BD113" si="336">SUM(AO100:BC100)</f>
        <v>0</v>
      </c>
      <c r="BF100" s="163" t="s">
        <v>61</v>
      </c>
      <c r="BG100" s="12" t="s">
        <v>43</v>
      </c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67"/>
      <c r="BU100" s="67"/>
      <c r="BV100" s="67"/>
      <c r="BW100" s="26">
        <f t="shared" ref="BW100:BW113" si="337">SUM(BH100:BV100)</f>
        <v>0</v>
      </c>
    </row>
    <row r="101" spans="1:75" x14ac:dyDescent="0.25">
      <c r="A101" s="164"/>
      <c r="B101" s="2" t="s">
        <v>42</v>
      </c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74"/>
      <c r="P101" s="74"/>
      <c r="Q101" s="74"/>
      <c r="R101" s="25">
        <f t="shared" si="334"/>
        <v>0</v>
      </c>
      <c r="T101" s="164"/>
      <c r="U101" s="2" t="s">
        <v>42</v>
      </c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74"/>
      <c r="AI101" s="74"/>
      <c r="AJ101" s="74"/>
      <c r="AK101" s="25">
        <f t="shared" si="335"/>
        <v>0</v>
      </c>
      <c r="AM101" s="164"/>
      <c r="AN101" s="2" t="s">
        <v>42</v>
      </c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74"/>
      <c r="BB101" s="74"/>
      <c r="BC101" s="74"/>
      <c r="BD101" s="25">
        <f t="shared" si="336"/>
        <v>0</v>
      </c>
      <c r="BF101" s="164"/>
      <c r="BG101" s="2" t="s">
        <v>42</v>
      </c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74"/>
      <c r="BU101" s="74"/>
      <c r="BV101" s="74"/>
      <c r="BW101" s="25">
        <f t="shared" si="337"/>
        <v>0</v>
      </c>
    </row>
    <row r="102" spans="1:75" x14ac:dyDescent="0.25">
      <c r="A102" s="164"/>
      <c r="B102" s="2" t="s">
        <v>41</v>
      </c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74"/>
      <c r="P102" s="74"/>
      <c r="Q102" s="74"/>
      <c r="R102" s="25">
        <f t="shared" si="334"/>
        <v>0</v>
      </c>
      <c r="T102" s="164"/>
      <c r="U102" s="2" t="s">
        <v>41</v>
      </c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74"/>
      <c r="AI102" s="74"/>
      <c r="AJ102" s="74"/>
      <c r="AK102" s="25">
        <f t="shared" si="335"/>
        <v>0</v>
      </c>
      <c r="AM102" s="164"/>
      <c r="AN102" s="2" t="s">
        <v>41</v>
      </c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74"/>
      <c r="BB102" s="74"/>
      <c r="BC102" s="74"/>
      <c r="BD102" s="25">
        <f t="shared" si="336"/>
        <v>0</v>
      </c>
      <c r="BF102" s="164"/>
      <c r="BG102" s="2" t="s">
        <v>41</v>
      </c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74"/>
      <c r="BU102" s="74"/>
      <c r="BV102" s="74"/>
      <c r="BW102" s="25">
        <f t="shared" si="337"/>
        <v>0</v>
      </c>
    </row>
    <row r="103" spans="1:75" x14ac:dyDescent="0.25">
      <c r="A103" s="164"/>
      <c r="B103" s="2" t="s">
        <v>40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74"/>
      <c r="P103" s="74"/>
      <c r="Q103" s="74"/>
      <c r="R103" s="25">
        <f t="shared" si="334"/>
        <v>0</v>
      </c>
      <c r="T103" s="164"/>
      <c r="U103" s="2" t="s">
        <v>40</v>
      </c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74"/>
      <c r="AI103" s="74"/>
      <c r="AJ103" s="74"/>
      <c r="AK103" s="25">
        <f t="shared" si="335"/>
        <v>0</v>
      </c>
      <c r="AM103" s="164"/>
      <c r="AN103" s="2" t="s">
        <v>40</v>
      </c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74"/>
      <c r="BB103" s="74"/>
      <c r="BC103" s="74"/>
      <c r="BD103" s="25">
        <f t="shared" si="336"/>
        <v>0</v>
      </c>
      <c r="BF103" s="164"/>
      <c r="BG103" s="2" t="s">
        <v>40</v>
      </c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74"/>
      <c r="BU103" s="74"/>
      <c r="BV103" s="74"/>
      <c r="BW103" s="25">
        <f t="shared" si="337"/>
        <v>0</v>
      </c>
    </row>
    <row r="104" spans="1:75" x14ac:dyDescent="0.25">
      <c r="A104" s="164"/>
      <c r="B104" s="2" t="s">
        <v>39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74"/>
      <c r="P104" s="74"/>
      <c r="Q104" s="74"/>
      <c r="R104" s="25">
        <f t="shared" si="334"/>
        <v>0</v>
      </c>
      <c r="T104" s="164"/>
      <c r="U104" s="2" t="s">
        <v>39</v>
      </c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74"/>
      <c r="AI104" s="74"/>
      <c r="AJ104" s="74"/>
      <c r="AK104" s="25">
        <f t="shared" si="335"/>
        <v>0</v>
      </c>
      <c r="AM104" s="164"/>
      <c r="AN104" s="2" t="s">
        <v>39</v>
      </c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74"/>
      <c r="BB104" s="74"/>
      <c r="BC104" s="74"/>
      <c r="BD104" s="25">
        <f t="shared" si="336"/>
        <v>0</v>
      </c>
      <c r="BF104" s="164"/>
      <c r="BG104" s="2" t="s">
        <v>39</v>
      </c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74"/>
      <c r="BU104" s="74"/>
      <c r="BV104" s="74"/>
      <c r="BW104" s="25">
        <f t="shared" si="337"/>
        <v>0</v>
      </c>
    </row>
    <row r="105" spans="1:75" x14ac:dyDescent="0.25">
      <c r="A105" s="164"/>
      <c r="B105" s="2" t="s">
        <v>38</v>
      </c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74"/>
      <c r="P105" s="74"/>
      <c r="Q105" s="74"/>
      <c r="R105" s="25">
        <f t="shared" si="334"/>
        <v>0</v>
      </c>
      <c r="T105" s="164"/>
      <c r="U105" s="2" t="s">
        <v>38</v>
      </c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74"/>
      <c r="AI105" s="74"/>
      <c r="AJ105" s="74"/>
      <c r="AK105" s="25">
        <f t="shared" si="335"/>
        <v>0</v>
      </c>
      <c r="AM105" s="164"/>
      <c r="AN105" s="2" t="s">
        <v>38</v>
      </c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74"/>
      <c r="BB105" s="74"/>
      <c r="BC105" s="74"/>
      <c r="BD105" s="25">
        <f t="shared" si="336"/>
        <v>0</v>
      </c>
      <c r="BF105" s="164"/>
      <c r="BG105" s="2" t="s">
        <v>38</v>
      </c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74"/>
      <c r="BU105" s="74"/>
      <c r="BV105" s="74"/>
      <c r="BW105" s="25">
        <f t="shared" si="337"/>
        <v>0</v>
      </c>
    </row>
    <row r="106" spans="1:75" x14ac:dyDescent="0.25">
      <c r="A106" s="164"/>
      <c r="B106" s="2" t="s">
        <v>37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74"/>
      <c r="P106" s="74"/>
      <c r="Q106" s="74"/>
      <c r="R106" s="25">
        <f t="shared" si="334"/>
        <v>0</v>
      </c>
      <c r="T106" s="164"/>
      <c r="U106" s="2" t="s">
        <v>37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74"/>
      <c r="AI106" s="74"/>
      <c r="AJ106" s="74"/>
      <c r="AK106" s="25">
        <f t="shared" si="335"/>
        <v>0</v>
      </c>
      <c r="AM106" s="164"/>
      <c r="AN106" s="2" t="s">
        <v>37</v>
      </c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74"/>
      <c r="BB106" s="74"/>
      <c r="BC106" s="74"/>
      <c r="BD106" s="25">
        <f t="shared" si="336"/>
        <v>0</v>
      </c>
      <c r="BF106" s="164"/>
      <c r="BG106" s="2" t="s">
        <v>37</v>
      </c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74"/>
      <c r="BU106" s="74"/>
      <c r="BV106" s="74"/>
      <c r="BW106" s="25">
        <f t="shared" si="337"/>
        <v>0</v>
      </c>
    </row>
    <row r="107" spans="1:75" x14ac:dyDescent="0.25">
      <c r="A107" s="164"/>
      <c r="B107" s="2" t="s">
        <v>36</v>
      </c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74"/>
      <c r="P107" s="74"/>
      <c r="Q107" s="74"/>
      <c r="R107" s="25">
        <f t="shared" si="334"/>
        <v>0</v>
      </c>
      <c r="T107" s="164"/>
      <c r="U107" s="2" t="s">
        <v>36</v>
      </c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74"/>
      <c r="AI107" s="74"/>
      <c r="AJ107" s="74"/>
      <c r="AK107" s="25">
        <f t="shared" si="335"/>
        <v>0</v>
      </c>
      <c r="AM107" s="164"/>
      <c r="AN107" s="2" t="s">
        <v>36</v>
      </c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74"/>
      <c r="BB107" s="74"/>
      <c r="BC107" s="74"/>
      <c r="BD107" s="25">
        <f t="shared" si="336"/>
        <v>0</v>
      </c>
      <c r="BF107" s="164"/>
      <c r="BG107" s="2" t="s">
        <v>36</v>
      </c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74"/>
      <c r="BU107" s="74"/>
      <c r="BV107" s="74"/>
      <c r="BW107" s="25">
        <f t="shared" si="337"/>
        <v>0</v>
      </c>
    </row>
    <row r="108" spans="1:75" x14ac:dyDescent="0.25">
      <c r="A108" s="164"/>
      <c r="B108" s="2" t="s">
        <v>35</v>
      </c>
      <c r="C108" s="40"/>
      <c r="D108" s="40"/>
      <c r="E108" s="40"/>
      <c r="F108" s="40"/>
      <c r="G108" s="40"/>
      <c r="H108" s="40"/>
      <c r="I108" s="40"/>
      <c r="J108" s="40">
        <v>1180.8153149448688</v>
      </c>
      <c r="K108" s="40">
        <v>752.25433551506035</v>
      </c>
      <c r="L108" s="40"/>
      <c r="M108" s="40"/>
      <c r="N108" s="40">
        <v>0</v>
      </c>
      <c r="O108" s="74"/>
      <c r="P108" s="74"/>
      <c r="Q108" s="74"/>
      <c r="R108" s="25">
        <f t="shared" si="334"/>
        <v>1933.0696504599291</v>
      </c>
      <c r="T108" s="164"/>
      <c r="U108" s="2" t="s">
        <v>35</v>
      </c>
      <c r="V108" s="40"/>
      <c r="W108" s="40"/>
      <c r="X108" s="40"/>
      <c r="Y108" s="40"/>
      <c r="Z108" s="40"/>
      <c r="AA108" s="40"/>
      <c r="AB108" s="40"/>
      <c r="AC108" s="40">
        <v>64032.525499087147</v>
      </c>
      <c r="AD108" s="40">
        <v>42799.104593773132</v>
      </c>
      <c r="AE108" s="40"/>
      <c r="AF108" s="40"/>
      <c r="AG108" s="40">
        <v>609.20210738433548</v>
      </c>
      <c r="AH108" s="74"/>
      <c r="AI108" s="74"/>
      <c r="AJ108" s="74"/>
      <c r="AK108" s="25">
        <f t="shared" si="335"/>
        <v>107440.83220024462</v>
      </c>
      <c r="AM108" s="164"/>
      <c r="AN108" s="2" t="s">
        <v>35</v>
      </c>
      <c r="AO108" s="40"/>
      <c r="AP108" s="40"/>
      <c r="AQ108" s="40"/>
      <c r="AR108" s="40"/>
      <c r="AS108" s="40"/>
      <c r="AT108" s="40"/>
      <c r="AU108" s="40"/>
      <c r="AV108" s="40">
        <v>72772.650441928199</v>
      </c>
      <c r="AW108" s="40">
        <v>115025.93507604103</v>
      </c>
      <c r="AX108" s="40"/>
      <c r="AY108" s="40"/>
      <c r="AZ108" s="40">
        <v>5181.7540576278743</v>
      </c>
      <c r="BA108" s="74"/>
      <c r="BB108" s="74"/>
      <c r="BC108" s="74"/>
      <c r="BD108" s="25">
        <f t="shared" si="336"/>
        <v>192980.33957559709</v>
      </c>
      <c r="BE108" s="46"/>
      <c r="BF108" s="164"/>
      <c r="BG108" s="2" t="s">
        <v>35</v>
      </c>
      <c r="BH108" s="2"/>
      <c r="BI108" s="2"/>
      <c r="BJ108" s="2"/>
      <c r="BK108" s="2"/>
      <c r="BL108" s="2"/>
      <c r="BM108" s="2"/>
      <c r="BN108" s="2"/>
      <c r="BO108" s="2">
        <v>108930.20523319856</v>
      </c>
      <c r="BP108" s="2">
        <v>132324.55371835022</v>
      </c>
      <c r="BQ108" s="2"/>
      <c r="BR108" s="2"/>
      <c r="BS108" s="2">
        <v>5113.1469226991403</v>
      </c>
      <c r="BT108" s="74"/>
      <c r="BU108" s="74"/>
      <c r="BV108" s="74"/>
      <c r="BW108" s="25">
        <f t="shared" si="337"/>
        <v>246367.90587424792</v>
      </c>
    </row>
    <row r="109" spans="1:75" x14ac:dyDescent="0.25">
      <c r="A109" s="164"/>
      <c r="B109" s="2" t="s">
        <v>34</v>
      </c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74"/>
      <c r="P109" s="74"/>
      <c r="Q109" s="74"/>
      <c r="R109" s="25">
        <f t="shared" si="334"/>
        <v>0</v>
      </c>
      <c r="T109" s="164"/>
      <c r="U109" s="2" t="s">
        <v>34</v>
      </c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74"/>
      <c r="AI109" s="74"/>
      <c r="AJ109" s="74"/>
      <c r="AK109" s="25">
        <f t="shared" si="335"/>
        <v>0</v>
      </c>
      <c r="AM109" s="164"/>
      <c r="AN109" s="2" t="s">
        <v>34</v>
      </c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74"/>
      <c r="BB109" s="74"/>
      <c r="BC109" s="74"/>
      <c r="BD109" s="25">
        <f t="shared" si="336"/>
        <v>0</v>
      </c>
      <c r="BF109" s="164"/>
      <c r="BG109" s="2" t="s">
        <v>34</v>
      </c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74"/>
      <c r="BU109" s="74"/>
      <c r="BV109" s="74"/>
      <c r="BW109" s="25">
        <f t="shared" si="337"/>
        <v>0</v>
      </c>
    </row>
    <row r="110" spans="1:75" x14ac:dyDescent="0.25">
      <c r="A110" s="164"/>
      <c r="B110" s="2" t="s">
        <v>33</v>
      </c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74"/>
      <c r="P110" s="74"/>
      <c r="Q110" s="74"/>
      <c r="R110" s="25">
        <f t="shared" si="334"/>
        <v>0</v>
      </c>
      <c r="T110" s="164"/>
      <c r="U110" s="2" t="s">
        <v>33</v>
      </c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74"/>
      <c r="AI110" s="74"/>
      <c r="AJ110" s="74"/>
      <c r="AK110" s="25">
        <f t="shared" si="335"/>
        <v>0</v>
      </c>
      <c r="AM110" s="164"/>
      <c r="AN110" s="2" t="s">
        <v>33</v>
      </c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74"/>
      <c r="BB110" s="74"/>
      <c r="BC110" s="74"/>
      <c r="BD110" s="25">
        <f t="shared" si="336"/>
        <v>0</v>
      </c>
      <c r="BF110" s="164"/>
      <c r="BG110" s="2" t="s">
        <v>33</v>
      </c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74"/>
      <c r="BU110" s="74"/>
      <c r="BV110" s="74"/>
      <c r="BW110" s="25">
        <f t="shared" si="337"/>
        <v>0</v>
      </c>
    </row>
    <row r="111" spans="1:75" x14ac:dyDescent="0.25">
      <c r="A111" s="164"/>
      <c r="B111" s="2" t="s">
        <v>32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74"/>
      <c r="P111" s="74"/>
      <c r="Q111" s="74"/>
      <c r="R111" s="25">
        <f t="shared" si="334"/>
        <v>0</v>
      </c>
      <c r="T111" s="164"/>
      <c r="U111" s="2" t="s">
        <v>32</v>
      </c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74"/>
      <c r="AI111" s="74"/>
      <c r="AJ111" s="74"/>
      <c r="AK111" s="25">
        <f t="shared" si="335"/>
        <v>0</v>
      </c>
      <c r="AM111" s="164"/>
      <c r="AN111" s="2" t="s">
        <v>32</v>
      </c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74"/>
      <c r="BB111" s="74"/>
      <c r="BC111" s="74"/>
      <c r="BD111" s="25">
        <f t="shared" si="336"/>
        <v>0</v>
      </c>
      <c r="BF111" s="164"/>
      <c r="BG111" s="2" t="s">
        <v>32</v>
      </c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74"/>
      <c r="BU111" s="74"/>
      <c r="BV111" s="74"/>
      <c r="BW111" s="25">
        <f t="shared" si="337"/>
        <v>0</v>
      </c>
    </row>
    <row r="112" spans="1:75" ht="15.75" thickBot="1" x14ac:dyDescent="0.3">
      <c r="A112" s="165"/>
      <c r="B112" s="2" t="s">
        <v>31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74"/>
      <c r="P112" s="74"/>
      <c r="Q112" s="74"/>
      <c r="R112" s="25">
        <f t="shared" si="334"/>
        <v>0</v>
      </c>
      <c r="T112" s="165"/>
      <c r="U112" s="2" t="s">
        <v>31</v>
      </c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74"/>
      <c r="AI112" s="74"/>
      <c r="AJ112" s="74"/>
      <c r="AK112" s="25">
        <f t="shared" si="335"/>
        <v>0</v>
      </c>
      <c r="AM112" s="165"/>
      <c r="AN112" s="2" t="s">
        <v>31</v>
      </c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74"/>
      <c r="BB112" s="74"/>
      <c r="BC112" s="74"/>
      <c r="BD112" s="25">
        <f t="shared" si="336"/>
        <v>0</v>
      </c>
      <c r="BF112" s="165"/>
      <c r="BG112" s="2" t="s">
        <v>31</v>
      </c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74"/>
      <c r="BU112" s="74"/>
      <c r="BV112" s="74"/>
      <c r="BW112" s="25">
        <f t="shared" si="337"/>
        <v>0</v>
      </c>
    </row>
    <row r="113" spans="1:75" ht="21.75" thickBot="1" x14ac:dyDescent="0.3">
      <c r="A113" s="28"/>
      <c r="B113" s="6" t="s">
        <v>13</v>
      </c>
      <c r="C113" s="8">
        <f>SUM(C100:C112)</f>
        <v>0</v>
      </c>
      <c r="D113" s="8">
        <f t="shared" ref="D113" si="338">SUM(D100:D112)</f>
        <v>0</v>
      </c>
      <c r="E113" s="8">
        <f t="shared" ref="E113" si="339">SUM(E100:E112)</f>
        <v>0</v>
      </c>
      <c r="F113" s="8">
        <f t="shared" ref="F113" si="340">SUM(F100:F112)</f>
        <v>0</v>
      </c>
      <c r="G113" s="8">
        <f t="shared" ref="G113" si="341">SUM(G100:G112)</f>
        <v>0</v>
      </c>
      <c r="H113" s="8">
        <f t="shared" ref="H113" si="342">SUM(H100:H112)</f>
        <v>0</v>
      </c>
      <c r="I113" s="8">
        <f t="shared" ref="I113" si="343">SUM(I100:I112)</f>
        <v>0</v>
      </c>
      <c r="J113" s="8">
        <f t="shared" ref="J113" si="344">SUM(J100:J112)</f>
        <v>1180.8153149448688</v>
      </c>
      <c r="K113" s="8">
        <f t="shared" ref="K113" si="345">SUM(K100:K112)</f>
        <v>752.25433551506035</v>
      </c>
      <c r="L113" s="8">
        <f t="shared" ref="L113" si="346">SUM(L100:L112)</f>
        <v>0</v>
      </c>
      <c r="M113" s="8">
        <f t="shared" ref="M113" si="347">SUM(M100:M112)</f>
        <v>0</v>
      </c>
      <c r="N113" s="8">
        <f t="shared" ref="N113" si="348">SUM(N100:N112)</f>
        <v>0</v>
      </c>
      <c r="O113" s="75">
        <f t="shared" ref="O113" si="349">SUM(O100:O112)</f>
        <v>0</v>
      </c>
      <c r="P113" s="75">
        <f t="shared" ref="P113" si="350">SUM(P100:P112)</f>
        <v>0</v>
      </c>
      <c r="Q113" s="75">
        <f t="shared" ref="Q113" si="351">SUM(Q100:Q112)</f>
        <v>0</v>
      </c>
      <c r="R113" s="7">
        <f t="shared" si="334"/>
        <v>1933.0696504599291</v>
      </c>
      <c r="T113" s="28"/>
      <c r="U113" s="6" t="s">
        <v>13</v>
      </c>
      <c r="V113" s="8">
        <f>SUM(V100:V112)</f>
        <v>0</v>
      </c>
      <c r="W113" s="8">
        <f t="shared" ref="W113" si="352">SUM(W100:W112)</f>
        <v>0</v>
      </c>
      <c r="X113" s="8">
        <f t="shared" ref="X113" si="353">SUM(X100:X112)</f>
        <v>0</v>
      </c>
      <c r="Y113" s="8">
        <f t="shared" ref="Y113" si="354">SUM(Y100:Y112)</f>
        <v>0</v>
      </c>
      <c r="Z113" s="8">
        <f t="shared" ref="Z113" si="355">SUM(Z100:Z112)</f>
        <v>0</v>
      </c>
      <c r="AA113" s="8">
        <f t="shared" ref="AA113" si="356">SUM(AA100:AA112)</f>
        <v>0</v>
      </c>
      <c r="AB113" s="8">
        <f t="shared" ref="AB113" si="357">SUM(AB100:AB112)</f>
        <v>0</v>
      </c>
      <c r="AC113" s="8">
        <f t="shared" ref="AC113" si="358">SUM(AC100:AC112)</f>
        <v>64032.525499087147</v>
      </c>
      <c r="AD113" s="8">
        <f t="shared" ref="AD113" si="359">SUM(AD100:AD112)</f>
        <v>42799.104593773132</v>
      </c>
      <c r="AE113" s="8">
        <f t="shared" ref="AE113" si="360">SUM(AE100:AE112)</f>
        <v>0</v>
      </c>
      <c r="AF113" s="8">
        <f t="shared" ref="AF113" si="361">SUM(AF100:AF112)</f>
        <v>0</v>
      </c>
      <c r="AG113" s="8">
        <f t="shared" ref="AG113" si="362">SUM(AG100:AG112)</f>
        <v>609.20210738433548</v>
      </c>
      <c r="AH113" s="75">
        <f t="shared" ref="AH113" si="363">SUM(AH100:AH112)</f>
        <v>0</v>
      </c>
      <c r="AI113" s="75">
        <f t="shared" ref="AI113" si="364">SUM(AI100:AI112)</f>
        <v>0</v>
      </c>
      <c r="AJ113" s="75">
        <f t="shared" ref="AJ113" si="365">SUM(AJ100:AJ112)</f>
        <v>0</v>
      </c>
      <c r="AK113" s="7">
        <f t="shared" si="335"/>
        <v>107440.83220024462</v>
      </c>
      <c r="AM113" s="28"/>
      <c r="AN113" s="6" t="s">
        <v>13</v>
      </c>
      <c r="AO113" s="8">
        <f>SUM(AO100:AO112)</f>
        <v>0</v>
      </c>
      <c r="AP113" s="8">
        <f t="shared" ref="AP113" si="366">SUM(AP100:AP112)</f>
        <v>0</v>
      </c>
      <c r="AQ113" s="8">
        <f t="shared" ref="AQ113" si="367">SUM(AQ100:AQ112)</f>
        <v>0</v>
      </c>
      <c r="AR113" s="8">
        <f t="shared" ref="AR113" si="368">SUM(AR100:AR112)</f>
        <v>0</v>
      </c>
      <c r="AS113" s="8">
        <f t="shared" ref="AS113" si="369">SUM(AS100:AS112)</f>
        <v>0</v>
      </c>
      <c r="AT113" s="8">
        <f t="shared" ref="AT113" si="370">SUM(AT100:AT112)</f>
        <v>0</v>
      </c>
      <c r="AU113" s="8">
        <f t="shared" ref="AU113" si="371">SUM(AU100:AU112)</f>
        <v>0</v>
      </c>
      <c r="AV113" s="8">
        <f t="shared" ref="AV113" si="372">SUM(AV100:AV112)</f>
        <v>72772.650441928199</v>
      </c>
      <c r="AW113" s="8">
        <f t="shared" ref="AW113" si="373">SUM(AW100:AW112)</f>
        <v>115025.93507604103</v>
      </c>
      <c r="AX113" s="8">
        <f t="shared" ref="AX113" si="374">SUM(AX100:AX112)</f>
        <v>0</v>
      </c>
      <c r="AY113" s="8">
        <f t="shared" ref="AY113" si="375">SUM(AY100:AY112)</f>
        <v>0</v>
      </c>
      <c r="AZ113" s="8">
        <f t="shared" ref="AZ113" si="376">SUM(AZ100:AZ112)</f>
        <v>5181.7540576278743</v>
      </c>
      <c r="BA113" s="75">
        <f t="shared" ref="BA113" si="377">SUM(BA100:BA112)</f>
        <v>0</v>
      </c>
      <c r="BB113" s="75">
        <f t="shared" ref="BB113" si="378">SUM(BB100:BB112)</f>
        <v>0</v>
      </c>
      <c r="BC113" s="75">
        <f t="shared" ref="BC113" si="379">SUM(BC100:BC112)</f>
        <v>0</v>
      </c>
      <c r="BD113" s="7">
        <f t="shared" si="336"/>
        <v>192980.33957559709</v>
      </c>
      <c r="BF113" s="28"/>
      <c r="BG113" s="6" t="s">
        <v>13</v>
      </c>
      <c r="BH113" s="8">
        <f>SUM(BH100:BH112)</f>
        <v>0</v>
      </c>
      <c r="BI113" s="8">
        <f t="shared" ref="BI113" si="380">SUM(BI100:BI112)</f>
        <v>0</v>
      </c>
      <c r="BJ113" s="8">
        <f t="shared" ref="BJ113" si="381">SUM(BJ100:BJ112)</f>
        <v>0</v>
      </c>
      <c r="BK113" s="8">
        <f t="shared" ref="BK113" si="382">SUM(BK100:BK112)</f>
        <v>0</v>
      </c>
      <c r="BL113" s="8">
        <f t="shared" ref="BL113" si="383">SUM(BL100:BL112)</f>
        <v>0</v>
      </c>
      <c r="BM113" s="8">
        <f t="shared" ref="BM113" si="384">SUM(BM100:BM112)</f>
        <v>0</v>
      </c>
      <c r="BN113" s="8">
        <f t="shared" ref="BN113" si="385">SUM(BN100:BN112)</f>
        <v>0</v>
      </c>
      <c r="BO113" s="8">
        <f t="shared" ref="BO113" si="386">SUM(BO100:BO112)</f>
        <v>108930.20523319856</v>
      </c>
      <c r="BP113" s="8">
        <f t="shared" ref="BP113" si="387">SUM(BP100:BP112)</f>
        <v>132324.55371835022</v>
      </c>
      <c r="BQ113" s="8">
        <f t="shared" ref="BQ113" si="388">SUM(BQ100:BQ112)</f>
        <v>0</v>
      </c>
      <c r="BR113" s="8">
        <f t="shared" ref="BR113" si="389">SUM(BR100:BR112)</f>
        <v>0</v>
      </c>
      <c r="BS113" s="8">
        <f t="shared" ref="BS113" si="390">SUM(BS100:BS112)</f>
        <v>5113.1469226991403</v>
      </c>
      <c r="BT113" s="75">
        <f t="shared" ref="BT113" si="391">SUM(BT100:BT112)</f>
        <v>0</v>
      </c>
      <c r="BU113" s="75">
        <f t="shared" ref="BU113" si="392">SUM(BU100:BU112)</f>
        <v>0</v>
      </c>
      <c r="BV113" s="75">
        <f t="shared" ref="BV113" si="393">SUM(BV100:BV112)</f>
        <v>0</v>
      </c>
      <c r="BW113" s="7">
        <f t="shared" si="337"/>
        <v>246367.90587424792</v>
      </c>
    </row>
    <row r="114" spans="1:75" ht="21.75" thickBot="1" x14ac:dyDescent="0.3">
      <c r="A114" s="28"/>
      <c r="R114" s="76">
        <f>SUM(C100:Q112)</f>
        <v>1933.0696504599291</v>
      </c>
      <c r="T114" s="28"/>
      <c r="AK114" s="76">
        <f>SUM(V100:AJ112)</f>
        <v>107440.83220024462</v>
      </c>
      <c r="AM114" s="28"/>
      <c r="BD114" s="76">
        <f>SUM(AO100:BC112)</f>
        <v>192980.33957559709</v>
      </c>
      <c r="BE114" s="46"/>
      <c r="BF114" s="28"/>
      <c r="BW114" s="76">
        <f>SUM(BH100:BV112)</f>
        <v>246367.90587424792</v>
      </c>
    </row>
    <row r="115" spans="1:75" ht="21.75" thickBot="1" x14ac:dyDescent="0.3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61" t="s">
        <v>26</v>
      </c>
      <c r="P115" s="61" t="s">
        <v>25</v>
      </c>
      <c r="Q115" s="61" t="s">
        <v>24</v>
      </c>
      <c r="R115" s="54" t="s">
        <v>10</v>
      </c>
      <c r="S115" s="49"/>
      <c r="T115" s="28"/>
      <c r="U115" s="14" t="s">
        <v>11</v>
      </c>
      <c r="V115" s="58" t="s">
        <v>26</v>
      </c>
      <c r="W115" s="58" t="s">
        <v>25</v>
      </c>
      <c r="X115" s="58" t="s">
        <v>24</v>
      </c>
      <c r="Y115" s="58" t="s">
        <v>23</v>
      </c>
      <c r="Z115" s="58" t="s">
        <v>22</v>
      </c>
      <c r="AA115" s="58" t="s">
        <v>21</v>
      </c>
      <c r="AB115" s="58" t="s">
        <v>20</v>
      </c>
      <c r="AC115" s="58" t="s">
        <v>19</v>
      </c>
      <c r="AD115" s="58" t="s">
        <v>18</v>
      </c>
      <c r="AE115" s="58" t="s">
        <v>17</v>
      </c>
      <c r="AF115" s="58" t="s">
        <v>16</v>
      </c>
      <c r="AG115" s="58" t="s">
        <v>15</v>
      </c>
      <c r="AH115" s="61" t="s">
        <v>26</v>
      </c>
      <c r="AI115" s="61" t="s">
        <v>25</v>
      </c>
      <c r="AJ115" s="61" t="s">
        <v>24</v>
      </c>
      <c r="AK115" s="54" t="s">
        <v>10</v>
      </c>
      <c r="AL115" s="49"/>
      <c r="AM115" s="28"/>
      <c r="AN115" s="14" t="s">
        <v>11</v>
      </c>
      <c r="AO115" s="58" t="s">
        <v>26</v>
      </c>
      <c r="AP115" s="58" t="s">
        <v>25</v>
      </c>
      <c r="AQ115" s="58" t="s">
        <v>24</v>
      </c>
      <c r="AR115" s="58" t="s">
        <v>23</v>
      </c>
      <c r="AS115" s="58" t="s">
        <v>22</v>
      </c>
      <c r="AT115" s="58" t="s">
        <v>21</v>
      </c>
      <c r="AU115" s="58" t="s">
        <v>20</v>
      </c>
      <c r="AV115" s="58" t="s">
        <v>19</v>
      </c>
      <c r="AW115" s="58" t="s">
        <v>18</v>
      </c>
      <c r="AX115" s="58" t="s">
        <v>17</v>
      </c>
      <c r="AY115" s="58" t="s">
        <v>16</v>
      </c>
      <c r="AZ115" s="58" t="s">
        <v>15</v>
      </c>
      <c r="BA115" s="61" t="s">
        <v>26</v>
      </c>
      <c r="BB115" s="61" t="s">
        <v>25</v>
      </c>
      <c r="BC115" s="61" t="s">
        <v>24</v>
      </c>
      <c r="BD115" s="54" t="s">
        <v>10</v>
      </c>
      <c r="BE115" s="47"/>
      <c r="BF115" s="28"/>
      <c r="BG115" s="14" t="s">
        <v>11</v>
      </c>
      <c r="BH115" s="58" t="s">
        <v>26</v>
      </c>
      <c r="BI115" s="58" t="s">
        <v>25</v>
      </c>
      <c r="BJ115" s="58" t="s">
        <v>24</v>
      </c>
      <c r="BK115" s="58" t="s">
        <v>23</v>
      </c>
      <c r="BL115" s="58" t="s">
        <v>22</v>
      </c>
      <c r="BM115" s="58" t="s">
        <v>21</v>
      </c>
      <c r="BN115" s="58" t="s">
        <v>20</v>
      </c>
      <c r="BO115" s="58" t="s">
        <v>19</v>
      </c>
      <c r="BP115" s="58" t="s">
        <v>18</v>
      </c>
      <c r="BQ115" s="58" t="s">
        <v>17</v>
      </c>
      <c r="BR115" s="58" t="s">
        <v>16</v>
      </c>
      <c r="BS115" s="58" t="s">
        <v>15</v>
      </c>
      <c r="BT115" s="61" t="s">
        <v>26</v>
      </c>
      <c r="BU115" s="61" t="s">
        <v>25</v>
      </c>
      <c r="BV115" s="61" t="s">
        <v>24</v>
      </c>
      <c r="BW115" s="54" t="s">
        <v>10</v>
      </c>
    </row>
    <row r="116" spans="1:75" ht="15" customHeight="1" x14ac:dyDescent="0.25">
      <c r="A116" s="166" t="s">
        <v>46</v>
      </c>
      <c r="B116" s="12" t="s">
        <v>43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67"/>
      <c r="P116" s="67"/>
      <c r="Q116" s="67"/>
      <c r="R116" s="26">
        <f t="shared" ref="R116:R129" si="394">SUM(C116:Q116)</f>
        <v>0</v>
      </c>
      <c r="T116" s="166" t="s">
        <v>46</v>
      </c>
      <c r="U116" s="12" t="s">
        <v>43</v>
      </c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67"/>
      <c r="AI116" s="67"/>
      <c r="AJ116" s="67"/>
      <c r="AK116" s="26">
        <f t="shared" ref="AK116:AK129" si="395">SUM(V116:AJ116)</f>
        <v>0</v>
      </c>
      <c r="AM116" s="166" t="s">
        <v>46</v>
      </c>
      <c r="AN116" s="12" t="s">
        <v>43</v>
      </c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67"/>
      <c r="BB116" s="67"/>
      <c r="BC116" s="67"/>
      <c r="BD116" s="26">
        <f t="shared" ref="BD116:BD129" si="396">SUM(AO116:BC116)</f>
        <v>0</v>
      </c>
      <c r="BF116" s="166" t="s">
        <v>46</v>
      </c>
      <c r="BG116" s="12" t="s">
        <v>43</v>
      </c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67"/>
      <c r="BU116" s="67"/>
      <c r="BV116" s="67"/>
      <c r="BW116" s="26">
        <f t="shared" ref="BW116:BW129" si="397">SUM(BH116:BV116)</f>
        <v>0</v>
      </c>
    </row>
    <row r="117" spans="1:75" x14ac:dyDescent="0.25">
      <c r="A117" s="167"/>
      <c r="B117" s="2" t="s">
        <v>42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74"/>
      <c r="P117" s="74"/>
      <c r="Q117" s="74"/>
      <c r="R117" s="25">
        <f t="shared" si="394"/>
        <v>0</v>
      </c>
      <c r="T117" s="167"/>
      <c r="U117" s="2" t="s">
        <v>42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74"/>
      <c r="AI117" s="74"/>
      <c r="AJ117" s="74"/>
      <c r="AK117" s="25">
        <f t="shared" si="395"/>
        <v>0</v>
      </c>
      <c r="AM117" s="167"/>
      <c r="AN117" s="2" t="s">
        <v>42</v>
      </c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74"/>
      <c r="BB117" s="74"/>
      <c r="BC117" s="74"/>
      <c r="BD117" s="25">
        <f t="shared" si="396"/>
        <v>0</v>
      </c>
      <c r="BF117" s="167"/>
      <c r="BG117" s="2" t="s">
        <v>42</v>
      </c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74"/>
      <c r="BU117" s="74"/>
      <c r="BV117" s="74"/>
      <c r="BW117" s="25">
        <f t="shared" si="397"/>
        <v>0</v>
      </c>
    </row>
    <row r="118" spans="1:75" x14ac:dyDescent="0.25">
      <c r="A118" s="167"/>
      <c r="B118" s="2" t="s">
        <v>41</v>
      </c>
      <c r="C118" s="2">
        <v>0</v>
      </c>
      <c r="D118" s="2">
        <v>0</v>
      </c>
      <c r="E118" s="2">
        <v>479.72243499074074</v>
      </c>
      <c r="F118" s="2">
        <v>0</v>
      </c>
      <c r="G118" s="2">
        <v>73.803451537037034</v>
      </c>
      <c r="H118" s="2">
        <v>3321.1553191666667</v>
      </c>
      <c r="I118" s="2">
        <v>3025.9415130185189</v>
      </c>
      <c r="J118" s="2">
        <v>701.13278960185187</v>
      </c>
      <c r="K118" s="2">
        <v>1955.7914657314816</v>
      </c>
      <c r="L118" s="2">
        <v>1992.6931915000002</v>
      </c>
      <c r="M118" s="2">
        <v>1180.8552245925925</v>
      </c>
      <c r="N118" s="2">
        <v>3210.4501418611112</v>
      </c>
      <c r="O118" s="74"/>
      <c r="P118" s="74"/>
      <c r="Q118" s="74"/>
      <c r="R118" s="25">
        <f t="shared" si="394"/>
        <v>15941.545532000002</v>
      </c>
      <c r="T118" s="167"/>
      <c r="U118" s="2" t="s">
        <v>41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4"/>
      <c r="AI118" s="74"/>
      <c r="AJ118" s="74"/>
      <c r="AK118" s="25">
        <f t="shared" si="395"/>
        <v>0</v>
      </c>
      <c r="AM118" s="167"/>
      <c r="AN118" s="2" t="s">
        <v>41</v>
      </c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74"/>
      <c r="BB118" s="74"/>
      <c r="BC118" s="74"/>
      <c r="BD118" s="25">
        <f t="shared" si="396"/>
        <v>0</v>
      </c>
      <c r="BF118" s="167"/>
      <c r="BG118" s="2" t="s">
        <v>41</v>
      </c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74"/>
      <c r="BU118" s="74"/>
      <c r="BV118" s="74"/>
      <c r="BW118" s="25">
        <f t="shared" si="397"/>
        <v>0</v>
      </c>
    </row>
    <row r="119" spans="1:75" x14ac:dyDescent="0.25">
      <c r="A119" s="167"/>
      <c r="B119" s="2" t="s">
        <v>40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74"/>
      <c r="P119" s="74"/>
      <c r="Q119" s="74"/>
      <c r="R119" s="25">
        <f t="shared" si="394"/>
        <v>0</v>
      </c>
      <c r="T119" s="167"/>
      <c r="U119" s="2" t="s">
        <v>40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74"/>
      <c r="AI119" s="74"/>
      <c r="AJ119" s="74"/>
      <c r="AK119" s="25">
        <f t="shared" si="395"/>
        <v>0</v>
      </c>
      <c r="AM119" s="167"/>
      <c r="AN119" s="2" t="s">
        <v>40</v>
      </c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74"/>
      <c r="BB119" s="74"/>
      <c r="BC119" s="74"/>
      <c r="BD119" s="25">
        <f t="shared" si="396"/>
        <v>0</v>
      </c>
      <c r="BF119" s="167"/>
      <c r="BG119" s="2" t="s">
        <v>40</v>
      </c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74"/>
      <c r="BU119" s="74"/>
      <c r="BV119" s="74"/>
      <c r="BW119" s="25">
        <f t="shared" si="397"/>
        <v>0</v>
      </c>
    </row>
    <row r="120" spans="1:75" x14ac:dyDescent="0.25">
      <c r="A120" s="167"/>
      <c r="B120" s="2" t="s">
        <v>39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74"/>
      <c r="P120" s="74"/>
      <c r="Q120" s="74"/>
      <c r="R120" s="25">
        <f t="shared" si="394"/>
        <v>0</v>
      </c>
      <c r="T120" s="167"/>
      <c r="U120" s="2" t="s">
        <v>39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74"/>
      <c r="AI120" s="74"/>
      <c r="AJ120" s="74"/>
      <c r="AK120" s="25">
        <f t="shared" si="395"/>
        <v>0</v>
      </c>
      <c r="AM120" s="167"/>
      <c r="AN120" s="2" t="s">
        <v>39</v>
      </c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74"/>
      <c r="BB120" s="74"/>
      <c r="BC120" s="74"/>
      <c r="BD120" s="25">
        <f t="shared" si="396"/>
        <v>0</v>
      </c>
      <c r="BF120" s="167"/>
      <c r="BG120" s="2" t="s">
        <v>39</v>
      </c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74"/>
      <c r="BU120" s="74"/>
      <c r="BV120" s="74"/>
      <c r="BW120" s="25">
        <f t="shared" si="397"/>
        <v>0</v>
      </c>
    </row>
    <row r="121" spans="1:75" x14ac:dyDescent="0.25">
      <c r="A121" s="167"/>
      <c r="B121" s="2" t="s">
        <v>38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74"/>
      <c r="P121" s="74"/>
      <c r="Q121" s="74"/>
      <c r="R121" s="25">
        <f t="shared" si="394"/>
        <v>0</v>
      </c>
      <c r="T121" s="167"/>
      <c r="U121" s="2" t="s">
        <v>38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74"/>
      <c r="AI121" s="74"/>
      <c r="AJ121" s="74"/>
      <c r="AK121" s="25">
        <f t="shared" si="395"/>
        <v>0</v>
      </c>
      <c r="AM121" s="167"/>
      <c r="AN121" s="2" t="s">
        <v>38</v>
      </c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74"/>
      <c r="BB121" s="74"/>
      <c r="BC121" s="74"/>
      <c r="BD121" s="25">
        <f t="shared" si="396"/>
        <v>0</v>
      </c>
      <c r="BF121" s="167"/>
      <c r="BG121" s="2" t="s">
        <v>38</v>
      </c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74"/>
      <c r="BU121" s="74"/>
      <c r="BV121" s="74"/>
      <c r="BW121" s="25">
        <f t="shared" si="397"/>
        <v>0</v>
      </c>
    </row>
    <row r="122" spans="1:75" x14ac:dyDescent="0.25">
      <c r="A122" s="167"/>
      <c r="B122" s="2" t="s">
        <v>37</v>
      </c>
      <c r="C122" s="2">
        <v>0</v>
      </c>
      <c r="D122" s="2">
        <v>0</v>
      </c>
      <c r="E122" s="2">
        <v>14062.173191889706</v>
      </c>
      <c r="F122" s="2">
        <v>30868.185055367649</v>
      </c>
      <c r="G122" s="2">
        <v>38756.721236183825</v>
      </c>
      <c r="H122" s="2">
        <v>5144.6975092279408</v>
      </c>
      <c r="I122" s="2">
        <v>685.95966789705881</v>
      </c>
      <c r="J122" s="2">
        <v>342.9798339485294</v>
      </c>
      <c r="K122" s="2">
        <v>342.9798339485294</v>
      </c>
      <c r="L122" s="2">
        <v>1028.9395018455882</v>
      </c>
      <c r="M122" s="2">
        <v>1714.899169742647</v>
      </c>
      <c r="N122" s="2">
        <v>342.9798339485294</v>
      </c>
      <c r="O122" s="74"/>
      <c r="P122" s="74"/>
      <c r="Q122" s="74"/>
      <c r="R122" s="25">
        <f t="shared" si="394"/>
        <v>93290.514834000001</v>
      </c>
      <c r="T122" s="167"/>
      <c r="U122" s="2" t="s">
        <v>37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4"/>
      <c r="AI122" s="74"/>
      <c r="AJ122" s="74"/>
      <c r="AK122" s="25">
        <f t="shared" si="395"/>
        <v>0</v>
      </c>
      <c r="AM122" s="167"/>
      <c r="AN122" s="2" t="s">
        <v>37</v>
      </c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74"/>
      <c r="BB122" s="74"/>
      <c r="BC122" s="74"/>
      <c r="BD122" s="25">
        <f t="shared" si="396"/>
        <v>0</v>
      </c>
      <c r="BF122" s="167"/>
      <c r="BG122" s="2" t="s">
        <v>37</v>
      </c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74"/>
      <c r="BU122" s="74"/>
      <c r="BV122" s="74"/>
      <c r="BW122" s="25">
        <f t="shared" si="397"/>
        <v>0</v>
      </c>
    </row>
    <row r="123" spans="1:75" x14ac:dyDescent="0.25">
      <c r="A123" s="167"/>
      <c r="B123" s="2" t="s">
        <v>36</v>
      </c>
      <c r="C123" s="2">
        <v>0</v>
      </c>
      <c r="D123" s="2">
        <v>0</v>
      </c>
      <c r="E123" s="2">
        <v>0</v>
      </c>
      <c r="F123" s="2">
        <v>335785.40312176704</v>
      </c>
      <c r="G123" s="2">
        <v>0</v>
      </c>
      <c r="H123" s="2">
        <v>156674.50292884262</v>
      </c>
      <c r="I123" s="2">
        <v>202688.13121619687</v>
      </c>
      <c r="J123" s="2">
        <v>36506.680294099249</v>
      </c>
      <c r="K123" s="2">
        <v>178730.62227319425</v>
      </c>
      <c r="L123" s="2">
        <v>244518.70238651891</v>
      </c>
      <c r="M123" s="2">
        <v>192420.62738348148</v>
      </c>
      <c r="N123" s="2">
        <v>169984.23011939964</v>
      </c>
      <c r="O123" s="74"/>
      <c r="P123" s="74"/>
      <c r="Q123" s="74"/>
      <c r="R123" s="25">
        <f t="shared" si="394"/>
        <v>1517308.8997235</v>
      </c>
      <c r="T123" s="167"/>
      <c r="U123" s="2" t="s">
        <v>36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74"/>
      <c r="AI123" s="74"/>
      <c r="AJ123" s="74"/>
      <c r="AK123" s="25">
        <f t="shared" si="395"/>
        <v>0</v>
      </c>
      <c r="AM123" s="167"/>
      <c r="AN123" s="2" t="s">
        <v>36</v>
      </c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74"/>
      <c r="BB123" s="74"/>
      <c r="BC123" s="74"/>
      <c r="BD123" s="25">
        <f t="shared" si="396"/>
        <v>0</v>
      </c>
      <c r="BF123" s="167"/>
      <c r="BG123" s="2" t="s">
        <v>36</v>
      </c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74"/>
      <c r="BU123" s="74"/>
      <c r="BV123" s="74"/>
      <c r="BW123" s="25">
        <f t="shared" si="397"/>
        <v>0</v>
      </c>
    </row>
    <row r="124" spans="1:75" x14ac:dyDescent="0.25">
      <c r="A124" s="167"/>
      <c r="B124" s="2" t="s">
        <v>35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74"/>
      <c r="P124" s="74"/>
      <c r="Q124" s="74"/>
      <c r="R124" s="25">
        <f t="shared" si="394"/>
        <v>0</v>
      </c>
      <c r="T124" s="167"/>
      <c r="U124" s="2" t="s">
        <v>35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4"/>
      <c r="AI124" s="74"/>
      <c r="AJ124" s="74"/>
      <c r="AK124" s="25">
        <f t="shared" si="395"/>
        <v>0</v>
      </c>
      <c r="AM124" s="167"/>
      <c r="AN124" s="2" t="s">
        <v>35</v>
      </c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74"/>
      <c r="BB124" s="74"/>
      <c r="BC124" s="74"/>
      <c r="BD124" s="25">
        <f t="shared" si="396"/>
        <v>0</v>
      </c>
      <c r="BF124" s="167"/>
      <c r="BG124" s="2" t="s">
        <v>35</v>
      </c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74"/>
      <c r="BU124" s="74"/>
      <c r="BV124" s="74"/>
      <c r="BW124" s="25">
        <f t="shared" si="397"/>
        <v>0</v>
      </c>
    </row>
    <row r="125" spans="1:75" x14ac:dyDescent="0.25">
      <c r="A125" s="167"/>
      <c r="B125" s="2" t="s">
        <v>34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74"/>
      <c r="P125" s="74"/>
      <c r="Q125" s="74"/>
      <c r="R125" s="25">
        <f t="shared" si="394"/>
        <v>0</v>
      </c>
      <c r="T125" s="167"/>
      <c r="U125" s="2" t="s">
        <v>34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74"/>
      <c r="AI125" s="74"/>
      <c r="AJ125" s="74"/>
      <c r="AK125" s="25">
        <f t="shared" si="395"/>
        <v>0</v>
      </c>
      <c r="AM125" s="167"/>
      <c r="AN125" s="2" t="s">
        <v>34</v>
      </c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74"/>
      <c r="BB125" s="74"/>
      <c r="BC125" s="74"/>
      <c r="BD125" s="25">
        <f t="shared" si="396"/>
        <v>0</v>
      </c>
      <c r="BF125" s="167"/>
      <c r="BG125" s="2" t="s">
        <v>34</v>
      </c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74"/>
      <c r="BU125" s="74"/>
      <c r="BV125" s="74"/>
      <c r="BW125" s="25">
        <f t="shared" si="397"/>
        <v>0</v>
      </c>
    </row>
    <row r="126" spans="1:75" x14ac:dyDescent="0.25">
      <c r="A126" s="167"/>
      <c r="B126" s="2" t="s">
        <v>33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74"/>
      <c r="P126" s="74"/>
      <c r="Q126" s="74"/>
      <c r="R126" s="25">
        <f t="shared" si="394"/>
        <v>0</v>
      </c>
      <c r="T126" s="167"/>
      <c r="U126" s="2" t="s">
        <v>33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4"/>
      <c r="AI126" s="74"/>
      <c r="AJ126" s="74"/>
      <c r="AK126" s="25">
        <f t="shared" si="395"/>
        <v>0</v>
      </c>
      <c r="AM126" s="167"/>
      <c r="AN126" s="2" t="s">
        <v>33</v>
      </c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74"/>
      <c r="BB126" s="74"/>
      <c r="BC126" s="74"/>
      <c r="BD126" s="25">
        <f t="shared" si="396"/>
        <v>0</v>
      </c>
      <c r="BF126" s="167"/>
      <c r="BG126" s="2" t="s">
        <v>33</v>
      </c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74"/>
      <c r="BU126" s="74"/>
      <c r="BV126" s="74"/>
      <c r="BW126" s="25">
        <f t="shared" si="397"/>
        <v>0</v>
      </c>
    </row>
    <row r="127" spans="1:75" x14ac:dyDescent="0.25">
      <c r="A127" s="167"/>
      <c r="B127" s="2" t="s">
        <v>32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74"/>
      <c r="P127" s="74"/>
      <c r="Q127" s="74"/>
      <c r="R127" s="25">
        <f t="shared" si="394"/>
        <v>0</v>
      </c>
      <c r="T127" s="167"/>
      <c r="U127" s="2" t="s">
        <v>32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74"/>
      <c r="AI127" s="74"/>
      <c r="AJ127" s="74"/>
      <c r="AK127" s="25">
        <f t="shared" si="395"/>
        <v>0</v>
      </c>
      <c r="AM127" s="167"/>
      <c r="AN127" s="2" t="s">
        <v>32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74"/>
      <c r="BB127" s="74"/>
      <c r="BC127" s="74"/>
      <c r="BD127" s="25">
        <f t="shared" si="396"/>
        <v>0</v>
      </c>
      <c r="BF127" s="167"/>
      <c r="BG127" s="2" t="s">
        <v>32</v>
      </c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74"/>
      <c r="BU127" s="74"/>
      <c r="BV127" s="74"/>
      <c r="BW127" s="25">
        <f t="shared" si="397"/>
        <v>0</v>
      </c>
    </row>
    <row r="128" spans="1:75" ht="15.75" thickBot="1" x14ac:dyDescent="0.3">
      <c r="A128" s="168"/>
      <c r="B128" s="2" t="s">
        <v>31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74"/>
      <c r="P128" s="74"/>
      <c r="Q128" s="74"/>
      <c r="R128" s="25">
        <f t="shared" si="394"/>
        <v>0</v>
      </c>
      <c r="T128" s="168"/>
      <c r="U128" s="2" t="s">
        <v>31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4"/>
      <c r="AI128" s="74"/>
      <c r="AJ128" s="74"/>
      <c r="AK128" s="25">
        <f t="shared" si="395"/>
        <v>0</v>
      </c>
      <c r="AM128" s="168"/>
      <c r="AN128" s="2" t="s">
        <v>31</v>
      </c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74"/>
      <c r="BB128" s="74"/>
      <c r="BC128" s="74"/>
      <c r="BD128" s="25">
        <f t="shared" si="396"/>
        <v>0</v>
      </c>
      <c r="BF128" s="168"/>
      <c r="BG128" s="2" t="s">
        <v>31</v>
      </c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74"/>
      <c r="BU128" s="74"/>
      <c r="BV128" s="74"/>
      <c r="BW128" s="25">
        <f t="shared" si="397"/>
        <v>0</v>
      </c>
    </row>
    <row r="129" spans="1:75" ht="21.75" thickBot="1" x14ac:dyDescent="0.3">
      <c r="A129" s="28"/>
      <c r="B129" s="6" t="s">
        <v>13</v>
      </c>
      <c r="C129" s="8">
        <f t="shared" ref="C129:Q129" si="398">SUM(C116:C128)</f>
        <v>0</v>
      </c>
      <c r="D129" s="8">
        <f t="shared" si="398"/>
        <v>0</v>
      </c>
      <c r="E129" s="8">
        <f t="shared" si="398"/>
        <v>14541.895626880447</v>
      </c>
      <c r="F129" s="8">
        <f t="shared" si="398"/>
        <v>366653.58817713469</v>
      </c>
      <c r="G129" s="8">
        <f t="shared" si="398"/>
        <v>38830.524687720863</v>
      </c>
      <c r="H129" s="8">
        <f t="shared" si="398"/>
        <v>165140.35575723724</v>
      </c>
      <c r="I129" s="8">
        <f t="shared" si="398"/>
        <v>206400.03239711243</v>
      </c>
      <c r="J129" s="8">
        <f t="shared" si="398"/>
        <v>37550.792917649633</v>
      </c>
      <c r="K129" s="8">
        <f t="shared" si="398"/>
        <v>181029.39357287425</v>
      </c>
      <c r="L129" s="8">
        <f t="shared" si="398"/>
        <v>247540.33507986451</v>
      </c>
      <c r="M129" s="8">
        <f t="shared" si="398"/>
        <v>195316.38177781671</v>
      </c>
      <c r="N129" s="8">
        <f t="shared" si="398"/>
        <v>173537.66009520928</v>
      </c>
      <c r="O129" s="75">
        <f t="shared" si="398"/>
        <v>0</v>
      </c>
      <c r="P129" s="75">
        <f t="shared" si="398"/>
        <v>0</v>
      </c>
      <c r="Q129" s="75">
        <f t="shared" si="398"/>
        <v>0</v>
      </c>
      <c r="R129" s="7">
        <f t="shared" si="394"/>
        <v>1626540.9600895001</v>
      </c>
      <c r="T129" s="28"/>
      <c r="U129" s="6" t="s">
        <v>13</v>
      </c>
      <c r="V129" s="8">
        <f t="shared" ref="V129:AJ129" si="399">SUM(V116:V128)</f>
        <v>0</v>
      </c>
      <c r="W129" s="8">
        <f t="shared" si="399"/>
        <v>0</v>
      </c>
      <c r="X129" s="8">
        <f t="shared" si="399"/>
        <v>0</v>
      </c>
      <c r="Y129" s="8">
        <f t="shared" si="399"/>
        <v>0</v>
      </c>
      <c r="Z129" s="8">
        <f t="shared" si="399"/>
        <v>0</v>
      </c>
      <c r="AA129" s="8">
        <f t="shared" si="399"/>
        <v>0</v>
      </c>
      <c r="AB129" s="8">
        <f t="shared" si="399"/>
        <v>0</v>
      </c>
      <c r="AC129" s="8">
        <f t="shared" si="399"/>
        <v>0</v>
      </c>
      <c r="AD129" s="8">
        <f t="shared" si="399"/>
        <v>0</v>
      </c>
      <c r="AE129" s="8">
        <f t="shared" si="399"/>
        <v>0</v>
      </c>
      <c r="AF129" s="8">
        <f t="shared" si="399"/>
        <v>0</v>
      </c>
      <c r="AG129" s="8">
        <f t="shared" si="399"/>
        <v>0</v>
      </c>
      <c r="AH129" s="75">
        <f t="shared" si="399"/>
        <v>0</v>
      </c>
      <c r="AI129" s="75">
        <f t="shared" si="399"/>
        <v>0</v>
      </c>
      <c r="AJ129" s="75">
        <f t="shared" si="399"/>
        <v>0</v>
      </c>
      <c r="AK129" s="7">
        <f t="shared" si="395"/>
        <v>0</v>
      </c>
      <c r="AM129" s="28"/>
      <c r="AN129" s="6" t="s">
        <v>13</v>
      </c>
      <c r="AO129" s="8">
        <f t="shared" ref="AO129:BC129" si="400">SUM(AO116:AO128)</f>
        <v>0</v>
      </c>
      <c r="AP129" s="8">
        <f t="shared" si="400"/>
        <v>0</v>
      </c>
      <c r="AQ129" s="8">
        <f t="shared" si="400"/>
        <v>0</v>
      </c>
      <c r="AR129" s="8">
        <f t="shared" si="400"/>
        <v>0</v>
      </c>
      <c r="AS129" s="8">
        <f t="shared" si="400"/>
        <v>0</v>
      </c>
      <c r="AT129" s="8">
        <f t="shared" si="400"/>
        <v>0</v>
      </c>
      <c r="AU129" s="8">
        <f t="shared" si="400"/>
        <v>0</v>
      </c>
      <c r="AV129" s="8">
        <f t="shared" si="400"/>
        <v>0</v>
      </c>
      <c r="AW129" s="8">
        <f t="shared" si="400"/>
        <v>0</v>
      </c>
      <c r="AX129" s="8">
        <f t="shared" si="400"/>
        <v>0</v>
      </c>
      <c r="AY129" s="8">
        <f t="shared" si="400"/>
        <v>0</v>
      </c>
      <c r="AZ129" s="8">
        <f t="shared" si="400"/>
        <v>0</v>
      </c>
      <c r="BA129" s="75">
        <f t="shared" si="400"/>
        <v>0</v>
      </c>
      <c r="BB129" s="75">
        <f t="shared" si="400"/>
        <v>0</v>
      </c>
      <c r="BC129" s="75">
        <f t="shared" si="400"/>
        <v>0</v>
      </c>
      <c r="BD129" s="7">
        <f t="shared" si="396"/>
        <v>0</v>
      </c>
      <c r="BF129" s="28"/>
      <c r="BG129" s="6" t="s">
        <v>13</v>
      </c>
      <c r="BH129" s="8">
        <f t="shared" ref="BH129:BV129" si="401">SUM(BH116:BH128)</f>
        <v>0</v>
      </c>
      <c r="BI129" s="8">
        <f t="shared" si="401"/>
        <v>0</v>
      </c>
      <c r="BJ129" s="8">
        <f t="shared" si="401"/>
        <v>0</v>
      </c>
      <c r="BK129" s="8">
        <f t="shared" si="401"/>
        <v>0</v>
      </c>
      <c r="BL129" s="8">
        <f t="shared" si="401"/>
        <v>0</v>
      </c>
      <c r="BM129" s="8">
        <f t="shared" si="401"/>
        <v>0</v>
      </c>
      <c r="BN129" s="8">
        <f t="shared" si="401"/>
        <v>0</v>
      </c>
      <c r="BO129" s="8">
        <f t="shared" si="401"/>
        <v>0</v>
      </c>
      <c r="BP129" s="8">
        <f t="shared" si="401"/>
        <v>0</v>
      </c>
      <c r="BQ129" s="8">
        <f t="shared" si="401"/>
        <v>0</v>
      </c>
      <c r="BR129" s="8">
        <f t="shared" si="401"/>
        <v>0</v>
      </c>
      <c r="BS129" s="8">
        <f t="shared" si="401"/>
        <v>0</v>
      </c>
      <c r="BT129" s="75">
        <f t="shared" si="401"/>
        <v>0</v>
      </c>
      <c r="BU129" s="75">
        <f t="shared" si="401"/>
        <v>0</v>
      </c>
      <c r="BV129" s="75">
        <f t="shared" si="401"/>
        <v>0</v>
      </c>
      <c r="BW129" s="7">
        <f t="shared" si="397"/>
        <v>0</v>
      </c>
    </row>
    <row r="130" spans="1:75" ht="21.75" thickBot="1" x14ac:dyDescent="0.3">
      <c r="A130" s="28"/>
      <c r="R130" s="76">
        <f>SUM(C116:Q128)</f>
        <v>1626540.9600895001</v>
      </c>
      <c r="T130" s="28"/>
      <c r="AK130" s="76">
        <f>SUM(V116:AJ128)</f>
        <v>0</v>
      </c>
      <c r="AM130" s="28"/>
      <c r="BD130" s="76">
        <f>SUM(AO116:BC128)</f>
        <v>0</v>
      </c>
      <c r="BE130" s="46"/>
      <c r="BF130" s="28"/>
      <c r="BW130" s="76">
        <f>SUM(BH116:BV128)</f>
        <v>0</v>
      </c>
    </row>
    <row r="131" spans="1:75" ht="21.75" thickBot="1" x14ac:dyDescent="0.3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61" t="s">
        <v>26</v>
      </c>
      <c r="P131" s="61" t="s">
        <v>25</v>
      </c>
      <c r="Q131" s="61" t="s">
        <v>24</v>
      </c>
      <c r="R131" s="54" t="s">
        <v>10</v>
      </c>
      <c r="S131" s="49"/>
      <c r="T131" s="28"/>
      <c r="U131" s="14" t="s">
        <v>11</v>
      </c>
      <c r="V131" s="58" t="s">
        <v>26</v>
      </c>
      <c r="W131" s="58" t="s">
        <v>25</v>
      </c>
      <c r="X131" s="58" t="s">
        <v>24</v>
      </c>
      <c r="Y131" s="58" t="s">
        <v>23</v>
      </c>
      <c r="Z131" s="58" t="s">
        <v>22</v>
      </c>
      <c r="AA131" s="58" t="s">
        <v>21</v>
      </c>
      <c r="AB131" s="58" t="s">
        <v>20</v>
      </c>
      <c r="AC131" s="58" t="s">
        <v>19</v>
      </c>
      <c r="AD131" s="58" t="s">
        <v>18</v>
      </c>
      <c r="AE131" s="58" t="s">
        <v>17</v>
      </c>
      <c r="AF131" s="58" t="s">
        <v>16</v>
      </c>
      <c r="AG131" s="58" t="s">
        <v>15</v>
      </c>
      <c r="AH131" s="61" t="s">
        <v>26</v>
      </c>
      <c r="AI131" s="61" t="s">
        <v>25</v>
      </c>
      <c r="AJ131" s="61" t="s">
        <v>24</v>
      </c>
      <c r="AK131" s="54" t="s">
        <v>10</v>
      </c>
      <c r="AL131" s="49"/>
      <c r="AM131" s="28"/>
      <c r="AN131" s="14" t="s">
        <v>11</v>
      </c>
      <c r="AO131" s="58" t="s">
        <v>26</v>
      </c>
      <c r="AP131" s="58" t="s">
        <v>25</v>
      </c>
      <c r="AQ131" s="58" t="s">
        <v>24</v>
      </c>
      <c r="AR131" s="58" t="s">
        <v>23</v>
      </c>
      <c r="AS131" s="58" t="s">
        <v>22</v>
      </c>
      <c r="AT131" s="58" t="s">
        <v>21</v>
      </c>
      <c r="AU131" s="58" t="s">
        <v>20</v>
      </c>
      <c r="AV131" s="58" t="s">
        <v>19</v>
      </c>
      <c r="AW131" s="58" t="s">
        <v>18</v>
      </c>
      <c r="AX131" s="58" t="s">
        <v>17</v>
      </c>
      <c r="AY131" s="58" t="s">
        <v>16</v>
      </c>
      <c r="AZ131" s="58" t="s">
        <v>15</v>
      </c>
      <c r="BA131" s="61" t="s">
        <v>26</v>
      </c>
      <c r="BB131" s="61" t="s">
        <v>25</v>
      </c>
      <c r="BC131" s="61" t="s">
        <v>24</v>
      </c>
      <c r="BD131" s="54" t="s">
        <v>10</v>
      </c>
      <c r="BE131" s="47"/>
      <c r="BF131" s="28"/>
      <c r="BG131" s="14" t="s">
        <v>11</v>
      </c>
      <c r="BH131" s="58" t="s">
        <v>26</v>
      </c>
      <c r="BI131" s="58" t="s">
        <v>25</v>
      </c>
      <c r="BJ131" s="58" t="s">
        <v>24</v>
      </c>
      <c r="BK131" s="58" t="s">
        <v>23</v>
      </c>
      <c r="BL131" s="58" t="s">
        <v>22</v>
      </c>
      <c r="BM131" s="58" t="s">
        <v>21</v>
      </c>
      <c r="BN131" s="58" t="s">
        <v>20</v>
      </c>
      <c r="BO131" s="58" t="s">
        <v>19</v>
      </c>
      <c r="BP131" s="58" t="s">
        <v>18</v>
      </c>
      <c r="BQ131" s="58" t="s">
        <v>17</v>
      </c>
      <c r="BR131" s="58" t="s">
        <v>16</v>
      </c>
      <c r="BS131" s="58" t="s">
        <v>15</v>
      </c>
      <c r="BT131" s="61" t="s">
        <v>26</v>
      </c>
      <c r="BU131" s="61" t="s">
        <v>25</v>
      </c>
      <c r="BV131" s="61" t="s">
        <v>24</v>
      </c>
      <c r="BW131" s="54" t="s">
        <v>10</v>
      </c>
    </row>
    <row r="132" spans="1:75" ht="15" customHeight="1" x14ac:dyDescent="0.25">
      <c r="A132" s="160" t="s">
        <v>53</v>
      </c>
      <c r="B132" s="12" t="s">
        <v>43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67"/>
      <c r="P132" s="67"/>
      <c r="Q132" s="67"/>
      <c r="R132" s="26">
        <f t="shared" ref="R132:R145" si="402">SUM(C132:Q132)</f>
        <v>0</v>
      </c>
      <c r="T132" s="160" t="s">
        <v>53</v>
      </c>
      <c r="U132" s="12" t="s">
        <v>43</v>
      </c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67"/>
      <c r="AI132" s="67"/>
      <c r="AJ132" s="67"/>
      <c r="AK132" s="26">
        <f t="shared" ref="AK132:AK145" si="403">SUM(V132:AJ132)</f>
        <v>0</v>
      </c>
      <c r="AM132" s="160" t="s">
        <v>53</v>
      </c>
      <c r="AN132" s="12" t="s">
        <v>43</v>
      </c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67"/>
      <c r="BB132" s="67"/>
      <c r="BC132" s="67"/>
      <c r="BD132" s="26">
        <f t="shared" ref="BD132:BD145" si="404">SUM(AO132:BC132)</f>
        <v>0</v>
      </c>
      <c r="BF132" s="160" t="s">
        <v>53</v>
      </c>
      <c r="BG132" s="12" t="s">
        <v>43</v>
      </c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67"/>
      <c r="BU132" s="67"/>
      <c r="BV132" s="67"/>
      <c r="BW132" s="26">
        <f t="shared" ref="BW132:BW145" si="405">SUM(BH132:BV132)</f>
        <v>0</v>
      </c>
    </row>
    <row r="133" spans="1:75" x14ac:dyDescent="0.25">
      <c r="A133" s="161"/>
      <c r="B133" s="2" t="s">
        <v>42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74"/>
      <c r="P133" s="74"/>
      <c r="Q133" s="74"/>
      <c r="R133" s="25">
        <f t="shared" si="402"/>
        <v>0</v>
      </c>
      <c r="T133" s="161"/>
      <c r="U133" s="2" t="s">
        <v>42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74"/>
      <c r="AI133" s="74"/>
      <c r="AJ133" s="74"/>
      <c r="AK133" s="25">
        <f t="shared" si="403"/>
        <v>0</v>
      </c>
      <c r="AM133" s="161"/>
      <c r="AN133" s="2" t="s">
        <v>42</v>
      </c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74"/>
      <c r="BB133" s="74"/>
      <c r="BC133" s="74"/>
      <c r="BD133" s="25">
        <f t="shared" si="404"/>
        <v>0</v>
      </c>
      <c r="BF133" s="161"/>
      <c r="BG133" s="2" t="s">
        <v>42</v>
      </c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74"/>
      <c r="BU133" s="74"/>
      <c r="BV133" s="74"/>
      <c r="BW133" s="25">
        <f t="shared" si="405"/>
        <v>0</v>
      </c>
    </row>
    <row r="134" spans="1:75" x14ac:dyDescent="0.25">
      <c r="A134" s="161"/>
      <c r="B134" s="2" t="s">
        <v>41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74"/>
      <c r="P134" s="74"/>
      <c r="Q134" s="74"/>
      <c r="R134" s="25">
        <f t="shared" si="402"/>
        <v>0</v>
      </c>
      <c r="T134" s="161"/>
      <c r="U134" s="2" t="s">
        <v>41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4"/>
      <c r="AI134" s="74"/>
      <c r="AJ134" s="74"/>
      <c r="AK134" s="25">
        <f t="shared" si="403"/>
        <v>0</v>
      </c>
      <c r="AM134" s="161"/>
      <c r="AN134" s="2" t="s">
        <v>41</v>
      </c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74"/>
      <c r="BB134" s="74"/>
      <c r="BC134" s="74"/>
      <c r="BD134" s="25">
        <f t="shared" si="404"/>
        <v>0</v>
      </c>
      <c r="BF134" s="161"/>
      <c r="BG134" s="2" t="s">
        <v>41</v>
      </c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74"/>
      <c r="BU134" s="74"/>
      <c r="BV134" s="74"/>
      <c r="BW134" s="25">
        <f t="shared" si="405"/>
        <v>0</v>
      </c>
    </row>
    <row r="135" spans="1:75" x14ac:dyDescent="0.25">
      <c r="A135" s="161"/>
      <c r="B135" s="2" t="s">
        <v>40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3034.170040333333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6068.3400806666659</v>
      </c>
      <c r="O135" s="74"/>
      <c r="P135" s="74"/>
      <c r="Q135" s="74"/>
      <c r="R135" s="25">
        <f t="shared" si="402"/>
        <v>9102.5101209999993</v>
      </c>
      <c r="T135" s="161"/>
      <c r="U135" s="2" t="s">
        <v>40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74"/>
      <c r="AI135" s="74"/>
      <c r="AJ135" s="74"/>
      <c r="AK135" s="25">
        <f t="shared" si="403"/>
        <v>0</v>
      </c>
      <c r="AM135" s="161"/>
      <c r="AN135" s="2" t="s">
        <v>40</v>
      </c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74"/>
      <c r="BB135" s="74"/>
      <c r="BC135" s="74"/>
      <c r="BD135" s="25">
        <f t="shared" si="404"/>
        <v>0</v>
      </c>
      <c r="BF135" s="161"/>
      <c r="BG135" s="2" t="s">
        <v>40</v>
      </c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74"/>
      <c r="BU135" s="74"/>
      <c r="BV135" s="74"/>
      <c r="BW135" s="25">
        <f t="shared" si="405"/>
        <v>0</v>
      </c>
    </row>
    <row r="136" spans="1:75" x14ac:dyDescent="0.25">
      <c r="A136" s="161"/>
      <c r="B136" s="2" t="s">
        <v>39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74"/>
      <c r="P136" s="74"/>
      <c r="Q136" s="74"/>
      <c r="R136" s="25">
        <f t="shared" si="402"/>
        <v>0</v>
      </c>
      <c r="T136" s="161"/>
      <c r="U136" s="2" t="s">
        <v>39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4"/>
      <c r="AI136" s="74"/>
      <c r="AJ136" s="74"/>
      <c r="AK136" s="25">
        <f t="shared" si="403"/>
        <v>0</v>
      </c>
      <c r="AM136" s="161"/>
      <c r="AN136" s="2" t="s">
        <v>39</v>
      </c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74"/>
      <c r="BB136" s="74"/>
      <c r="BC136" s="74"/>
      <c r="BD136" s="25">
        <f t="shared" si="404"/>
        <v>0</v>
      </c>
      <c r="BF136" s="161"/>
      <c r="BG136" s="2" t="s">
        <v>39</v>
      </c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74"/>
      <c r="BU136" s="74"/>
      <c r="BV136" s="74"/>
      <c r="BW136" s="25">
        <f t="shared" si="405"/>
        <v>0</v>
      </c>
    </row>
    <row r="137" spans="1:75" x14ac:dyDescent="0.25">
      <c r="A137" s="161"/>
      <c r="B137" s="2" t="s">
        <v>38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74"/>
      <c r="P137" s="74"/>
      <c r="Q137" s="74"/>
      <c r="R137" s="25">
        <f t="shared" si="402"/>
        <v>0</v>
      </c>
      <c r="T137" s="161"/>
      <c r="U137" s="2" t="s">
        <v>38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74"/>
      <c r="AI137" s="74"/>
      <c r="AJ137" s="74"/>
      <c r="AK137" s="25">
        <f t="shared" si="403"/>
        <v>0</v>
      </c>
      <c r="AM137" s="161"/>
      <c r="AN137" s="2" t="s">
        <v>38</v>
      </c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74"/>
      <c r="BB137" s="74"/>
      <c r="BC137" s="74"/>
      <c r="BD137" s="25">
        <f t="shared" si="404"/>
        <v>0</v>
      </c>
      <c r="BF137" s="161"/>
      <c r="BG137" s="2" t="s">
        <v>38</v>
      </c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74"/>
      <c r="BU137" s="74"/>
      <c r="BV137" s="74"/>
      <c r="BW137" s="25">
        <f t="shared" si="405"/>
        <v>0</v>
      </c>
    </row>
    <row r="138" spans="1:75" x14ac:dyDescent="0.25">
      <c r="A138" s="161"/>
      <c r="B138" s="2" t="s">
        <v>37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545.90889328070182</v>
      </c>
      <c r="I138" s="2">
        <v>0</v>
      </c>
      <c r="J138" s="2">
        <v>7233.2928359693005</v>
      </c>
      <c r="K138" s="2">
        <v>7915.6789525701779</v>
      </c>
      <c r="L138" s="2">
        <v>0</v>
      </c>
      <c r="M138" s="2">
        <v>6687.3839426885979</v>
      </c>
      <c r="N138" s="2">
        <v>272.95444664035091</v>
      </c>
      <c r="O138" s="74"/>
      <c r="P138" s="74"/>
      <c r="Q138" s="74"/>
      <c r="R138" s="25">
        <f t="shared" si="402"/>
        <v>22655.219071149128</v>
      </c>
      <c r="T138" s="161"/>
      <c r="U138" s="2" t="s">
        <v>37</v>
      </c>
      <c r="V138" s="2">
        <v>0</v>
      </c>
      <c r="W138" s="2">
        <v>0</v>
      </c>
      <c r="X138" s="2">
        <v>0</v>
      </c>
      <c r="Y138" s="2">
        <v>39578.394762850883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74"/>
      <c r="AI138" s="74"/>
      <c r="AJ138" s="74"/>
      <c r="AK138" s="25">
        <f t="shared" si="403"/>
        <v>39578.394762850883</v>
      </c>
      <c r="AM138" s="161"/>
      <c r="AN138" s="2" t="s">
        <v>37</v>
      </c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74"/>
      <c r="BB138" s="74"/>
      <c r="BC138" s="74"/>
      <c r="BD138" s="25">
        <f t="shared" si="404"/>
        <v>0</v>
      </c>
      <c r="BF138" s="161"/>
      <c r="BG138" s="2" t="s">
        <v>37</v>
      </c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74"/>
      <c r="BU138" s="74"/>
      <c r="BV138" s="74"/>
      <c r="BW138" s="25">
        <f t="shared" si="405"/>
        <v>0</v>
      </c>
    </row>
    <row r="139" spans="1:75" x14ac:dyDescent="0.25">
      <c r="A139" s="161"/>
      <c r="B139" s="2" t="s">
        <v>36</v>
      </c>
      <c r="C139" s="2">
        <v>0</v>
      </c>
      <c r="D139" s="2">
        <v>0</v>
      </c>
      <c r="E139" s="2">
        <v>483726.8634999998</v>
      </c>
      <c r="F139" s="2">
        <v>0</v>
      </c>
      <c r="G139" s="2">
        <v>0</v>
      </c>
      <c r="H139" s="2">
        <v>2041.2580055394737</v>
      </c>
      <c r="I139" s="2">
        <v>0</v>
      </c>
      <c r="J139" s="2">
        <v>27046.66857339803</v>
      </c>
      <c r="K139" s="2">
        <v>29598.241080322372</v>
      </c>
      <c r="L139" s="2">
        <v>0</v>
      </c>
      <c r="M139" s="2">
        <v>25005.410567858558</v>
      </c>
      <c r="N139" s="2">
        <v>1020.6290027697369</v>
      </c>
      <c r="O139" s="74"/>
      <c r="P139" s="74"/>
      <c r="Q139" s="74"/>
      <c r="R139" s="25">
        <f t="shared" si="402"/>
        <v>568439.07072988804</v>
      </c>
      <c r="T139" s="161"/>
      <c r="U139" s="2" t="s">
        <v>36</v>
      </c>
      <c r="V139" s="2">
        <v>0</v>
      </c>
      <c r="W139" s="2">
        <v>0</v>
      </c>
      <c r="X139" s="2">
        <v>0</v>
      </c>
      <c r="Y139" s="2">
        <v>147991.20540161186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74"/>
      <c r="AI139" s="74"/>
      <c r="AJ139" s="74"/>
      <c r="AK139" s="25">
        <f t="shared" si="403"/>
        <v>147991.20540161186</v>
      </c>
      <c r="AM139" s="161"/>
      <c r="AN139" s="2" t="s">
        <v>36</v>
      </c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74"/>
      <c r="BB139" s="74"/>
      <c r="BC139" s="74"/>
      <c r="BD139" s="25">
        <f t="shared" si="404"/>
        <v>0</v>
      </c>
      <c r="BF139" s="161"/>
      <c r="BG139" s="2" t="s">
        <v>36</v>
      </c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74"/>
      <c r="BU139" s="74"/>
      <c r="BV139" s="74"/>
      <c r="BW139" s="25">
        <f t="shared" si="405"/>
        <v>0</v>
      </c>
    </row>
    <row r="140" spans="1:75" x14ac:dyDescent="0.25">
      <c r="A140" s="161"/>
      <c r="B140" s="2" t="s">
        <v>35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74"/>
      <c r="P140" s="74"/>
      <c r="Q140" s="74"/>
      <c r="R140" s="25">
        <f t="shared" si="402"/>
        <v>0</v>
      </c>
      <c r="T140" s="161"/>
      <c r="U140" s="2" t="s">
        <v>35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4"/>
      <c r="AI140" s="74"/>
      <c r="AJ140" s="74"/>
      <c r="AK140" s="25">
        <f t="shared" si="403"/>
        <v>0</v>
      </c>
      <c r="AM140" s="161"/>
      <c r="AN140" s="2" t="s">
        <v>35</v>
      </c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74"/>
      <c r="BB140" s="74"/>
      <c r="BC140" s="74"/>
      <c r="BD140" s="25">
        <f t="shared" si="404"/>
        <v>0</v>
      </c>
      <c r="BF140" s="161"/>
      <c r="BG140" s="2" t="s">
        <v>35</v>
      </c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74"/>
      <c r="BU140" s="74"/>
      <c r="BV140" s="74"/>
      <c r="BW140" s="25">
        <f t="shared" si="405"/>
        <v>0</v>
      </c>
    </row>
    <row r="141" spans="1:75" x14ac:dyDescent="0.25">
      <c r="A141" s="161"/>
      <c r="B141" s="2" t="s">
        <v>34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74"/>
      <c r="P141" s="74"/>
      <c r="Q141" s="74"/>
      <c r="R141" s="25">
        <f t="shared" si="402"/>
        <v>0</v>
      </c>
      <c r="T141" s="161"/>
      <c r="U141" s="2" t="s">
        <v>34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74"/>
      <c r="AI141" s="74"/>
      <c r="AJ141" s="74"/>
      <c r="AK141" s="25">
        <f t="shared" si="403"/>
        <v>0</v>
      </c>
      <c r="AM141" s="161"/>
      <c r="AN141" s="2" t="s">
        <v>34</v>
      </c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74"/>
      <c r="BB141" s="74"/>
      <c r="BC141" s="74"/>
      <c r="BD141" s="25">
        <f t="shared" si="404"/>
        <v>0</v>
      </c>
      <c r="BF141" s="161"/>
      <c r="BG141" s="2" t="s">
        <v>34</v>
      </c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74"/>
      <c r="BU141" s="74"/>
      <c r="BV141" s="74"/>
      <c r="BW141" s="25">
        <f t="shared" si="405"/>
        <v>0</v>
      </c>
    </row>
    <row r="142" spans="1:75" x14ac:dyDescent="0.25">
      <c r="A142" s="161"/>
      <c r="B142" s="2" t="s">
        <v>33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74"/>
      <c r="P142" s="74"/>
      <c r="Q142" s="74"/>
      <c r="R142" s="25">
        <f t="shared" si="402"/>
        <v>0</v>
      </c>
      <c r="T142" s="161"/>
      <c r="U142" s="2" t="s">
        <v>33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4"/>
      <c r="AI142" s="74"/>
      <c r="AJ142" s="74"/>
      <c r="AK142" s="25">
        <f t="shared" si="403"/>
        <v>0</v>
      </c>
      <c r="AM142" s="161"/>
      <c r="AN142" s="2" t="s">
        <v>33</v>
      </c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74"/>
      <c r="BB142" s="74"/>
      <c r="BC142" s="74"/>
      <c r="BD142" s="25">
        <f t="shared" si="404"/>
        <v>0</v>
      </c>
      <c r="BF142" s="161"/>
      <c r="BG142" s="2" t="s">
        <v>33</v>
      </c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74"/>
      <c r="BU142" s="74"/>
      <c r="BV142" s="74"/>
      <c r="BW142" s="25">
        <f t="shared" si="405"/>
        <v>0</v>
      </c>
    </row>
    <row r="143" spans="1:75" x14ac:dyDescent="0.25">
      <c r="A143" s="161"/>
      <c r="B143" s="2" t="s">
        <v>32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74"/>
      <c r="P143" s="74"/>
      <c r="Q143" s="74"/>
      <c r="R143" s="25">
        <f t="shared" si="402"/>
        <v>0</v>
      </c>
      <c r="T143" s="161"/>
      <c r="U143" s="2" t="s">
        <v>32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74"/>
      <c r="AI143" s="74"/>
      <c r="AJ143" s="74"/>
      <c r="AK143" s="25">
        <f t="shared" si="403"/>
        <v>0</v>
      </c>
      <c r="AM143" s="161"/>
      <c r="AN143" s="2" t="s">
        <v>32</v>
      </c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74"/>
      <c r="BB143" s="74"/>
      <c r="BC143" s="74"/>
      <c r="BD143" s="25">
        <f t="shared" si="404"/>
        <v>0</v>
      </c>
      <c r="BF143" s="161"/>
      <c r="BG143" s="2" t="s">
        <v>32</v>
      </c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74"/>
      <c r="BU143" s="74"/>
      <c r="BV143" s="74"/>
      <c r="BW143" s="25">
        <f t="shared" si="405"/>
        <v>0</v>
      </c>
    </row>
    <row r="144" spans="1:75" ht="15.75" thickBot="1" x14ac:dyDescent="0.3">
      <c r="A144" s="162"/>
      <c r="B144" s="2" t="s">
        <v>31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74"/>
      <c r="P144" s="74"/>
      <c r="Q144" s="74"/>
      <c r="R144" s="25">
        <f t="shared" si="402"/>
        <v>0</v>
      </c>
      <c r="T144" s="162"/>
      <c r="U144" s="2" t="s">
        <v>31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4"/>
      <c r="AI144" s="74"/>
      <c r="AJ144" s="74"/>
      <c r="AK144" s="25">
        <f t="shared" si="403"/>
        <v>0</v>
      </c>
      <c r="AM144" s="162"/>
      <c r="AN144" s="2" t="s">
        <v>31</v>
      </c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74"/>
      <c r="BB144" s="74"/>
      <c r="BC144" s="74"/>
      <c r="BD144" s="25">
        <f t="shared" si="404"/>
        <v>0</v>
      </c>
      <c r="BF144" s="162"/>
      <c r="BG144" s="2" t="s">
        <v>31</v>
      </c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74"/>
      <c r="BU144" s="74"/>
      <c r="BV144" s="74"/>
      <c r="BW144" s="25">
        <f t="shared" si="405"/>
        <v>0</v>
      </c>
    </row>
    <row r="145" spans="1:75" ht="21.75" thickBot="1" x14ac:dyDescent="0.3">
      <c r="A145" s="28"/>
      <c r="B145" s="6" t="s">
        <v>13</v>
      </c>
      <c r="C145" s="8">
        <f t="shared" ref="C145:Q145" si="406">SUM(C132:C144)</f>
        <v>0</v>
      </c>
      <c r="D145" s="8">
        <f t="shared" si="406"/>
        <v>0</v>
      </c>
      <c r="E145" s="8">
        <f t="shared" si="406"/>
        <v>483726.8634999998</v>
      </c>
      <c r="F145" s="8">
        <f t="shared" si="406"/>
        <v>0</v>
      </c>
      <c r="G145" s="8">
        <f t="shared" si="406"/>
        <v>0</v>
      </c>
      <c r="H145" s="8">
        <f t="shared" si="406"/>
        <v>5621.3369391535089</v>
      </c>
      <c r="I145" s="8">
        <f t="shared" si="406"/>
        <v>0</v>
      </c>
      <c r="J145" s="8">
        <f t="shared" si="406"/>
        <v>34279.96140936733</v>
      </c>
      <c r="K145" s="8">
        <f t="shared" si="406"/>
        <v>37513.920032892551</v>
      </c>
      <c r="L145" s="8">
        <f t="shared" si="406"/>
        <v>0</v>
      </c>
      <c r="M145" s="8">
        <f t="shared" si="406"/>
        <v>31692.794510547155</v>
      </c>
      <c r="N145" s="8">
        <f t="shared" si="406"/>
        <v>7361.9235300767541</v>
      </c>
      <c r="O145" s="75">
        <f t="shared" si="406"/>
        <v>0</v>
      </c>
      <c r="P145" s="75">
        <f t="shared" si="406"/>
        <v>0</v>
      </c>
      <c r="Q145" s="75">
        <f t="shared" si="406"/>
        <v>0</v>
      </c>
      <c r="R145" s="7">
        <f t="shared" si="402"/>
        <v>600196.79992203717</v>
      </c>
      <c r="T145" s="28"/>
      <c r="U145" s="6" t="s">
        <v>13</v>
      </c>
      <c r="V145" s="8">
        <f t="shared" ref="V145:AJ145" si="407">SUM(V132:V144)</f>
        <v>0</v>
      </c>
      <c r="W145" s="8">
        <f t="shared" si="407"/>
        <v>0</v>
      </c>
      <c r="X145" s="8">
        <f t="shared" si="407"/>
        <v>0</v>
      </c>
      <c r="Y145" s="8">
        <f t="shared" si="407"/>
        <v>187569.60016446275</v>
      </c>
      <c r="Z145" s="8">
        <f t="shared" si="407"/>
        <v>0</v>
      </c>
      <c r="AA145" s="8">
        <f t="shared" si="407"/>
        <v>0</v>
      </c>
      <c r="AB145" s="8">
        <f t="shared" si="407"/>
        <v>0</v>
      </c>
      <c r="AC145" s="8">
        <f t="shared" si="407"/>
        <v>0</v>
      </c>
      <c r="AD145" s="8">
        <f t="shared" si="407"/>
        <v>0</v>
      </c>
      <c r="AE145" s="8">
        <f t="shared" si="407"/>
        <v>0</v>
      </c>
      <c r="AF145" s="8">
        <f t="shared" si="407"/>
        <v>0</v>
      </c>
      <c r="AG145" s="8">
        <f t="shared" si="407"/>
        <v>0</v>
      </c>
      <c r="AH145" s="75">
        <f t="shared" si="407"/>
        <v>0</v>
      </c>
      <c r="AI145" s="75">
        <f t="shared" si="407"/>
        <v>0</v>
      </c>
      <c r="AJ145" s="75">
        <f t="shared" si="407"/>
        <v>0</v>
      </c>
      <c r="AK145" s="7">
        <f t="shared" si="403"/>
        <v>187569.60016446275</v>
      </c>
      <c r="AM145" s="28"/>
      <c r="AN145" s="6" t="s">
        <v>13</v>
      </c>
      <c r="AO145" s="8">
        <f t="shared" ref="AO145:BC145" si="408">SUM(AO132:AO144)</f>
        <v>0</v>
      </c>
      <c r="AP145" s="8">
        <f t="shared" si="408"/>
        <v>0</v>
      </c>
      <c r="AQ145" s="8">
        <f t="shared" si="408"/>
        <v>0</v>
      </c>
      <c r="AR145" s="8">
        <f t="shared" si="408"/>
        <v>0</v>
      </c>
      <c r="AS145" s="8">
        <f t="shared" si="408"/>
        <v>0</v>
      </c>
      <c r="AT145" s="8">
        <f t="shared" si="408"/>
        <v>0</v>
      </c>
      <c r="AU145" s="8">
        <f t="shared" si="408"/>
        <v>0</v>
      </c>
      <c r="AV145" s="8">
        <f t="shared" si="408"/>
        <v>0</v>
      </c>
      <c r="AW145" s="8">
        <f t="shared" si="408"/>
        <v>0</v>
      </c>
      <c r="AX145" s="8">
        <f t="shared" si="408"/>
        <v>0</v>
      </c>
      <c r="AY145" s="8">
        <f t="shared" si="408"/>
        <v>0</v>
      </c>
      <c r="AZ145" s="8">
        <f t="shared" si="408"/>
        <v>0</v>
      </c>
      <c r="BA145" s="75">
        <f t="shared" si="408"/>
        <v>0</v>
      </c>
      <c r="BB145" s="75">
        <f t="shared" si="408"/>
        <v>0</v>
      </c>
      <c r="BC145" s="75">
        <f t="shared" si="408"/>
        <v>0</v>
      </c>
      <c r="BD145" s="7">
        <f t="shared" si="404"/>
        <v>0</v>
      </c>
      <c r="BF145" s="28"/>
      <c r="BG145" s="6" t="s">
        <v>13</v>
      </c>
      <c r="BH145" s="8">
        <f t="shared" ref="BH145:BV145" si="409">SUM(BH132:BH144)</f>
        <v>0</v>
      </c>
      <c r="BI145" s="8">
        <f t="shared" si="409"/>
        <v>0</v>
      </c>
      <c r="BJ145" s="8">
        <f t="shared" si="409"/>
        <v>0</v>
      </c>
      <c r="BK145" s="8">
        <f t="shared" si="409"/>
        <v>0</v>
      </c>
      <c r="BL145" s="8">
        <f t="shared" si="409"/>
        <v>0</v>
      </c>
      <c r="BM145" s="8">
        <f t="shared" si="409"/>
        <v>0</v>
      </c>
      <c r="BN145" s="8">
        <f t="shared" si="409"/>
        <v>0</v>
      </c>
      <c r="BO145" s="8">
        <f t="shared" si="409"/>
        <v>0</v>
      </c>
      <c r="BP145" s="8">
        <f t="shared" si="409"/>
        <v>0</v>
      </c>
      <c r="BQ145" s="8">
        <f t="shared" si="409"/>
        <v>0</v>
      </c>
      <c r="BR145" s="8">
        <f t="shared" si="409"/>
        <v>0</v>
      </c>
      <c r="BS145" s="8">
        <f t="shared" si="409"/>
        <v>0</v>
      </c>
      <c r="BT145" s="75">
        <f t="shared" si="409"/>
        <v>0</v>
      </c>
      <c r="BU145" s="75">
        <f t="shared" si="409"/>
        <v>0</v>
      </c>
      <c r="BV145" s="75">
        <f t="shared" si="409"/>
        <v>0</v>
      </c>
      <c r="BW145" s="7">
        <f t="shared" si="405"/>
        <v>0</v>
      </c>
    </row>
    <row r="146" spans="1:75" ht="21.75" thickBot="1" x14ac:dyDescent="0.3">
      <c r="A146" s="28"/>
      <c r="R146" s="76">
        <f>SUM(C132:Q144)</f>
        <v>600196.79992203717</v>
      </c>
      <c r="T146" s="28"/>
      <c r="AK146" s="76">
        <f>SUM(V132:AJ144)</f>
        <v>187569.60016446275</v>
      </c>
      <c r="AM146" s="28"/>
      <c r="BD146" s="76">
        <f>SUM(AO132:BC144)</f>
        <v>0</v>
      </c>
      <c r="BE146" s="46"/>
      <c r="BF146" s="28"/>
      <c r="BW146" s="76">
        <f>SUM(BH132:BV144)</f>
        <v>0</v>
      </c>
    </row>
    <row r="147" spans="1:75" ht="21.75" thickBot="1" x14ac:dyDescent="0.3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61" t="s">
        <v>26</v>
      </c>
      <c r="P147" s="61" t="s">
        <v>25</v>
      </c>
      <c r="Q147" s="61" t="s">
        <v>24</v>
      </c>
      <c r="R147" s="54" t="s">
        <v>10</v>
      </c>
      <c r="S147" s="49"/>
      <c r="T147" s="28"/>
      <c r="U147" s="14" t="s">
        <v>11</v>
      </c>
      <c r="V147" s="58" t="s">
        <v>26</v>
      </c>
      <c r="W147" s="58" t="s">
        <v>25</v>
      </c>
      <c r="X147" s="58" t="s">
        <v>24</v>
      </c>
      <c r="Y147" s="58" t="s">
        <v>23</v>
      </c>
      <c r="Z147" s="58" t="s">
        <v>22</v>
      </c>
      <c r="AA147" s="58" t="s">
        <v>21</v>
      </c>
      <c r="AB147" s="58" t="s">
        <v>20</v>
      </c>
      <c r="AC147" s="58" t="s">
        <v>19</v>
      </c>
      <c r="AD147" s="58" t="s">
        <v>18</v>
      </c>
      <c r="AE147" s="58" t="s">
        <v>17</v>
      </c>
      <c r="AF147" s="58" t="s">
        <v>16</v>
      </c>
      <c r="AG147" s="58" t="s">
        <v>15</v>
      </c>
      <c r="AH147" s="61" t="s">
        <v>26</v>
      </c>
      <c r="AI147" s="61" t="s">
        <v>25</v>
      </c>
      <c r="AJ147" s="61" t="s">
        <v>24</v>
      </c>
      <c r="AK147" s="54" t="s">
        <v>10</v>
      </c>
      <c r="AL147" s="49"/>
      <c r="AM147" s="28"/>
      <c r="AN147" s="14" t="s">
        <v>11</v>
      </c>
      <c r="AO147" s="58" t="s">
        <v>26</v>
      </c>
      <c r="AP147" s="58" t="s">
        <v>25</v>
      </c>
      <c r="AQ147" s="58" t="s">
        <v>24</v>
      </c>
      <c r="AR147" s="58" t="s">
        <v>23</v>
      </c>
      <c r="AS147" s="58" t="s">
        <v>22</v>
      </c>
      <c r="AT147" s="58" t="s">
        <v>21</v>
      </c>
      <c r="AU147" s="58" t="s">
        <v>20</v>
      </c>
      <c r="AV147" s="58" t="s">
        <v>19</v>
      </c>
      <c r="AW147" s="58" t="s">
        <v>18</v>
      </c>
      <c r="AX147" s="58" t="s">
        <v>17</v>
      </c>
      <c r="AY147" s="58" t="s">
        <v>16</v>
      </c>
      <c r="AZ147" s="58" t="s">
        <v>15</v>
      </c>
      <c r="BA147" s="61" t="s">
        <v>26</v>
      </c>
      <c r="BB147" s="61" t="s">
        <v>25</v>
      </c>
      <c r="BC147" s="61" t="s">
        <v>24</v>
      </c>
      <c r="BD147" s="54" t="s">
        <v>10</v>
      </c>
      <c r="BE147" s="47"/>
      <c r="BF147" s="28"/>
      <c r="BG147" s="14" t="s">
        <v>11</v>
      </c>
      <c r="BH147" s="58" t="s">
        <v>26</v>
      </c>
      <c r="BI147" s="58" t="s">
        <v>25</v>
      </c>
      <c r="BJ147" s="58" t="s">
        <v>24</v>
      </c>
      <c r="BK147" s="58" t="s">
        <v>23</v>
      </c>
      <c r="BL147" s="58" t="s">
        <v>22</v>
      </c>
      <c r="BM147" s="58" t="s">
        <v>21</v>
      </c>
      <c r="BN147" s="58" t="s">
        <v>20</v>
      </c>
      <c r="BO147" s="58" t="s">
        <v>19</v>
      </c>
      <c r="BP147" s="58" t="s">
        <v>18</v>
      </c>
      <c r="BQ147" s="58" t="s">
        <v>17</v>
      </c>
      <c r="BR147" s="58" t="s">
        <v>16</v>
      </c>
      <c r="BS147" s="58" t="s">
        <v>15</v>
      </c>
      <c r="BT147" s="61" t="s">
        <v>26</v>
      </c>
      <c r="BU147" s="61" t="s">
        <v>25</v>
      </c>
      <c r="BV147" s="61" t="s">
        <v>24</v>
      </c>
      <c r="BW147" s="54" t="s">
        <v>10</v>
      </c>
    </row>
    <row r="148" spans="1:75" ht="15" customHeight="1" x14ac:dyDescent="0.25">
      <c r="A148" s="166" t="s">
        <v>83</v>
      </c>
      <c r="B148" s="12" t="s">
        <v>43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67"/>
      <c r="P148" s="67"/>
      <c r="Q148" s="67"/>
      <c r="R148" s="26">
        <f t="shared" ref="R148:R161" si="410">SUM(C148:Q148)</f>
        <v>0</v>
      </c>
      <c r="T148" s="166" t="str">
        <f>A148</f>
        <v>Low Income placeholder</v>
      </c>
      <c r="U148" s="12" t="s">
        <v>43</v>
      </c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67"/>
      <c r="AI148" s="67"/>
      <c r="AJ148" s="67"/>
      <c r="AK148" s="26">
        <f t="shared" ref="AK148:AK161" si="411">SUM(V148:AJ148)</f>
        <v>0</v>
      </c>
      <c r="AM148" s="166" t="str">
        <f>A148</f>
        <v>Low Income placeholder</v>
      </c>
      <c r="AN148" s="12" t="s">
        <v>43</v>
      </c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67"/>
      <c r="BB148" s="67"/>
      <c r="BC148" s="67"/>
      <c r="BD148" s="26">
        <f t="shared" ref="BD148:BD161" si="412">SUM(AO148:BC148)</f>
        <v>0</v>
      </c>
      <c r="BF148" s="166" t="str">
        <f>A148</f>
        <v>Low Income placeholder</v>
      </c>
      <c r="BG148" s="12" t="s">
        <v>43</v>
      </c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67"/>
      <c r="BU148" s="67"/>
      <c r="BV148" s="67"/>
      <c r="BW148" s="26">
        <f t="shared" ref="BW148:BW161" si="413">SUM(BH148:BV148)</f>
        <v>0</v>
      </c>
    </row>
    <row r="149" spans="1:75" x14ac:dyDescent="0.25">
      <c r="A149" s="167"/>
      <c r="B149" s="2" t="s">
        <v>42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74"/>
      <c r="P149" s="74"/>
      <c r="Q149" s="74"/>
      <c r="R149" s="25">
        <f t="shared" si="410"/>
        <v>0</v>
      </c>
      <c r="T149" s="167"/>
      <c r="U149" s="2" t="s">
        <v>42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74"/>
      <c r="AI149" s="74"/>
      <c r="AJ149" s="74"/>
      <c r="AK149" s="25">
        <f t="shared" si="411"/>
        <v>0</v>
      </c>
      <c r="AM149" s="167"/>
      <c r="AN149" s="2" t="s">
        <v>42</v>
      </c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74"/>
      <c r="BB149" s="74"/>
      <c r="BC149" s="74"/>
      <c r="BD149" s="25">
        <f t="shared" si="412"/>
        <v>0</v>
      </c>
      <c r="BF149" s="167"/>
      <c r="BG149" s="2" t="s">
        <v>42</v>
      </c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74"/>
      <c r="BU149" s="74"/>
      <c r="BV149" s="74"/>
      <c r="BW149" s="25">
        <f t="shared" si="413"/>
        <v>0</v>
      </c>
    </row>
    <row r="150" spans="1:75" x14ac:dyDescent="0.25">
      <c r="A150" s="167"/>
      <c r="B150" s="2" t="s">
        <v>41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74"/>
      <c r="P150" s="74"/>
      <c r="Q150" s="74"/>
      <c r="R150" s="25">
        <f t="shared" si="410"/>
        <v>0</v>
      </c>
      <c r="T150" s="167"/>
      <c r="U150" s="2" t="s">
        <v>41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4"/>
      <c r="AI150" s="74"/>
      <c r="AJ150" s="74"/>
      <c r="AK150" s="25">
        <f t="shared" si="411"/>
        <v>0</v>
      </c>
      <c r="AM150" s="167"/>
      <c r="AN150" s="2" t="s">
        <v>41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74"/>
      <c r="BB150" s="74"/>
      <c r="BC150" s="74"/>
      <c r="BD150" s="25">
        <f t="shared" si="412"/>
        <v>0</v>
      </c>
      <c r="BF150" s="167"/>
      <c r="BG150" s="2" t="s">
        <v>41</v>
      </c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74"/>
      <c r="BU150" s="74"/>
      <c r="BV150" s="74"/>
      <c r="BW150" s="25">
        <f t="shared" si="413"/>
        <v>0</v>
      </c>
    </row>
    <row r="151" spans="1:75" x14ac:dyDescent="0.25">
      <c r="A151" s="167"/>
      <c r="B151" s="2" t="s">
        <v>40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74"/>
      <c r="P151" s="74"/>
      <c r="Q151" s="74"/>
      <c r="R151" s="25">
        <f t="shared" si="410"/>
        <v>0</v>
      </c>
      <c r="T151" s="167"/>
      <c r="U151" s="2" t="s">
        <v>40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74"/>
      <c r="AI151" s="74"/>
      <c r="AJ151" s="74"/>
      <c r="AK151" s="25">
        <f t="shared" si="411"/>
        <v>0</v>
      </c>
      <c r="AM151" s="167"/>
      <c r="AN151" s="2" t="s">
        <v>40</v>
      </c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74"/>
      <c r="BB151" s="74"/>
      <c r="BC151" s="74"/>
      <c r="BD151" s="25">
        <f t="shared" si="412"/>
        <v>0</v>
      </c>
      <c r="BF151" s="167"/>
      <c r="BG151" s="2" t="s">
        <v>40</v>
      </c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74"/>
      <c r="BU151" s="74"/>
      <c r="BV151" s="74"/>
      <c r="BW151" s="25">
        <f t="shared" si="413"/>
        <v>0</v>
      </c>
    </row>
    <row r="152" spans="1:75" ht="15" customHeight="1" x14ac:dyDescent="0.25">
      <c r="A152" s="167"/>
      <c r="B152" s="2" t="s">
        <v>39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74"/>
      <c r="P152" s="74"/>
      <c r="Q152" s="74"/>
      <c r="R152" s="25">
        <f t="shared" si="410"/>
        <v>0</v>
      </c>
      <c r="T152" s="167"/>
      <c r="U152" s="2" t="s">
        <v>39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4"/>
      <c r="AI152" s="74"/>
      <c r="AJ152" s="74"/>
      <c r="AK152" s="25">
        <f t="shared" si="411"/>
        <v>0</v>
      </c>
      <c r="AM152" s="167"/>
      <c r="AN152" s="2" t="s">
        <v>39</v>
      </c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74"/>
      <c r="BB152" s="74"/>
      <c r="BC152" s="74"/>
      <c r="BD152" s="25">
        <f t="shared" si="412"/>
        <v>0</v>
      </c>
      <c r="BF152" s="167"/>
      <c r="BG152" s="2" t="s">
        <v>39</v>
      </c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74"/>
      <c r="BU152" s="74"/>
      <c r="BV152" s="74"/>
      <c r="BW152" s="25">
        <f t="shared" si="413"/>
        <v>0</v>
      </c>
    </row>
    <row r="153" spans="1:75" x14ac:dyDescent="0.25">
      <c r="A153" s="167"/>
      <c r="B153" s="2" t="s">
        <v>38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74"/>
      <c r="P153" s="74"/>
      <c r="Q153" s="74"/>
      <c r="R153" s="25">
        <f t="shared" si="410"/>
        <v>0</v>
      </c>
      <c r="T153" s="167"/>
      <c r="U153" s="2" t="s">
        <v>38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74"/>
      <c r="AI153" s="74"/>
      <c r="AJ153" s="74"/>
      <c r="AK153" s="25">
        <f t="shared" si="411"/>
        <v>0</v>
      </c>
      <c r="AM153" s="167"/>
      <c r="AN153" s="2" t="s">
        <v>38</v>
      </c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74"/>
      <c r="BB153" s="74"/>
      <c r="BC153" s="74"/>
      <c r="BD153" s="25">
        <f t="shared" si="412"/>
        <v>0</v>
      </c>
      <c r="BF153" s="167"/>
      <c r="BG153" s="2" t="s">
        <v>38</v>
      </c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74"/>
      <c r="BU153" s="74"/>
      <c r="BV153" s="74"/>
      <c r="BW153" s="25">
        <f t="shared" si="413"/>
        <v>0</v>
      </c>
    </row>
    <row r="154" spans="1:75" x14ac:dyDescent="0.25">
      <c r="A154" s="167"/>
      <c r="B154" s="2" t="s">
        <v>37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74"/>
      <c r="P154" s="74"/>
      <c r="Q154" s="74"/>
      <c r="R154" s="25">
        <f t="shared" si="410"/>
        <v>0</v>
      </c>
      <c r="T154" s="167"/>
      <c r="U154" s="2" t="s">
        <v>37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4"/>
      <c r="AI154" s="74"/>
      <c r="AJ154" s="74"/>
      <c r="AK154" s="25">
        <f t="shared" si="411"/>
        <v>0</v>
      </c>
      <c r="AM154" s="167"/>
      <c r="AN154" s="2" t="s">
        <v>37</v>
      </c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74"/>
      <c r="BB154" s="74"/>
      <c r="BC154" s="74"/>
      <c r="BD154" s="25">
        <f t="shared" si="412"/>
        <v>0</v>
      </c>
      <c r="BF154" s="167"/>
      <c r="BG154" s="2" t="s">
        <v>37</v>
      </c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74"/>
      <c r="BU154" s="74"/>
      <c r="BV154" s="74"/>
      <c r="BW154" s="25">
        <f t="shared" si="413"/>
        <v>0</v>
      </c>
    </row>
    <row r="155" spans="1:75" x14ac:dyDescent="0.25">
      <c r="A155" s="167"/>
      <c r="B155" s="2" t="s">
        <v>36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74"/>
      <c r="P155" s="74"/>
      <c r="Q155" s="74"/>
      <c r="R155" s="25">
        <f t="shared" si="410"/>
        <v>0</v>
      </c>
      <c r="T155" s="167"/>
      <c r="U155" s="2" t="s">
        <v>36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4"/>
      <c r="AI155" s="74"/>
      <c r="AJ155" s="74"/>
      <c r="AK155" s="25">
        <f t="shared" si="411"/>
        <v>0</v>
      </c>
      <c r="AM155" s="167"/>
      <c r="AN155" s="2" t="s">
        <v>36</v>
      </c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74"/>
      <c r="BB155" s="74"/>
      <c r="BC155" s="74"/>
      <c r="BD155" s="25">
        <f t="shared" si="412"/>
        <v>0</v>
      </c>
      <c r="BF155" s="167"/>
      <c r="BG155" s="2" t="s">
        <v>36</v>
      </c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74"/>
      <c r="BU155" s="74"/>
      <c r="BV155" s="74"/>
      <c r="BW155" s="25">
        <f t="shared" si="413"/>
        <v>0</v>
      </c>
    </row>
    <row r="156" spans="1:75" x14ac:dyDescent="0.25">
      <c r="A156" s="167"/>
      <c r="B156" s="2" t="s">
        <v>35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74"/>
      <c r="P156" s="74"/>
      <c r="Q156" s="74"/>
      <c r="R156" s="25">
        <f t="shared" si="410"/>
        <v>0</v>
      </c>
      <c r="T156" s="167"/>
      <c r="U156" s="2" t="s">
        <v>35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4"/>
      <c r="AI156" s="74"/>
      <c r="AJ156" s="74"/>
      <c r="AK156" s="25">
        <f t="shared" si="411"/>
        <v>0</v>
      </c>
      <c r="AM156" s="167"/>
      <c r="AN156" s="2" t="s">
        <v>35</v>
      </c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74"/>
      <c r="BB156" s="74"/>
      <c r="BC156" s="74"/>
      <c r="BD156" s="25">
        <f t="shared" si="412"/>
        <v>0</v>
      </c>
      <c r="BF156" s="167"/>
      <c r="BG156" s="2" t="s">
        <v>35</v>
      </c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74"/>
      <c r="BU156" s="74"/>
      <c r="BV156" s="74"/>
      <c r="BW156" s="25">
        <f t="shared" si="413"/>
        <v>0</v>
      </c>
    </row>
    <row r="157" spans="1:75" x14ac:dyDescent="0.25">
      <c r="A157" s="167"/>
      <c r="B157" s="2" t="s">
        <v>34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74"/>
      <c r="P157" s="74"/>
      <c r="Q157" s="74"/>
      <c r="R157" s="25">
        <f t="shared" si="410"/>
        <v>0</v>
      </c>
      <c r="T157" s="167"/>
      <c r="U157" s="2" t="s">
        <v>34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4"/>
      <c r="AI157" s="74"/>
      <c r="AJ157" s="74"/>
      <c r="AK157" s="25">
        <f t="shared" si="411"/>
        <v>0</v>
      </c>
      <c r="AM157" s="167"/>
      <c r="AN157" s="2" t="s">
        <v>34</v>
      </c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74"/>
      <c r="BB157" s="74"/>
      <c r="BC157" s="74"/>
      <c r="BD157" s="25">
        <f t="shared" si="412"/>
        <v>0</v>
      </c>
      <c r="BF157" s="167"/>
      <c r="BG157" s="2" t="s">
        <v>34</v>
      </c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74"/>
      <c r="BU157" s="74"/>
      <c r="BV157" s="74"/>
      <c r="BW157" s="25">
        <f t="shared" si="413"/>
        <v>0</v>
      </c>
    </row>
    <row r="158" spans="1:75" x14ac:dyDescent="0.25">
      <c r="A158" s="167"/>
      <c r="B158" s="2" t="s">
        <v>33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74"/>
      <c r="P158" s="74"/>
      <c r="Q158" s="74"/>
      <c r="R158" s="25">
        <f t="shared" si="410"/>
        <v>0</v>
      </c>
      <c r="T158" s="167"/>
      <c r="U158" s="2" t="s">
        <v>33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4"/>
      <c r="AI158" s="74"/>
      <c r="AJ158" s="74"/>
      <c r="AK158" s="25">
        <f t="shared" si="411"/>
        <v>0</v>
      </c>
      <c r="AM158" s="167"/>
      <c r="AN158" s="2" t="s">
        <v>33</v>
      </c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74"/>
      <c r="BB158" s="74"/>
      <c r="BC158" s="74"/>
      <c r="BD158" s="25">
        <f t="shared" si="412"/>
        <v>0</v>
      </c>
      <c r="BF158" s="167"/>
      <c r="BG158" s="2" t="s">
        <v>33</v>
      </c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74"/>
      <c r="BU158" s="74"/>
      <c r="BV158" s="74"/>
      <c r="BW158" s="25">
        <f t="shared" si="413"/>
        <v>0</v>
      </c>
    </row>
    <row r="159" spans="1:75" x14ac:dyDescent="0.25">
      <c r="A159" s="167"/>
      <c r="B159" s="2" t="s">
        <v>32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74"/>
      <c r="P159" s="74"/>
      <c r="Q159" s="74"/>
      <c r="R159" s="25">
        <f t="shared" si="410"/>
        <v>0</v>
      </c>
      <c r="T159" s="167"/>
      <c r="U159" s="2" t="s">
        <v>32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74"/>
      <c r="AI159" s="74"/>
      <c r="AJ159" s="74"/>
      <c r="AK159" s="25">
        <f t="shared" si="411"/>
        <v>0</v>
      </c>
      <c r="AM159" s="167"/>
      <c r="AN159" s="2" t="s">
        <v>32</v>
      </c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74"/>
      <c r="BB159" s="74"/>
      <c r="BC159" s="74"/>
      <c r="BD159" s="25">
        <f t="shared" si="412"/>
        <v>0</v>
      </c>
      <c r="BF159" s="167"/>
      <c r="BG159" s="2" t="s">
        <v>32</v>
      </c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74"/>
      <c r="BU159" s="74"/>
      <c r="BV159" s="74"/>
      <c r="BW159" s="25">
        <f t="shared" si="413"/>
        <v>0</v>
      </c>
    </row>
    <row r="160" spans="1:75" ht="15.75" thickBot="1" x14ac:dyDescent="0.3">
      <c r="A160" s="168"/>
      <c r="B160" s="2" t="s">
        <v>31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74"/>
      <c r="P160" s="74"/>
      <c r="Q160" s="74"/>
      <c r="R160" s="25">
        <f t="shared" si="410"/>
        <v>0</v>
      </c>
      <c r="T160" s="168"/>
      <c r="U160" s="2" t="s">
        <v>31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4"/>
      <c r="AI160" s="74"/>
      <c r="AJ160" s="74"/>
      <c r="AK160" s="25">
        <f t="shared" si="411"/>
        <v>0</v>
      </c>
      <c r="AM160" s="168"/>
      <c r="AN160" s="2" t="s">
        <v>31</v>
      </c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74"/>
      <c r="BB160" s="74"/>
      <c r="BC160" s="74"/>
      <c r="BD160" s="25">
        <f t="shared" si="412"/>
        <v>0</v>
      </c>
      <c r="BF160" s="168"/>
      <c r="BG160" s="2" t="s">
        <v>31</v>
      </c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74"/>
      <c r="BU160" s="74"/>
      <c r="BV160" s="74"/>
      <c r="BW160" s="25">
        <f t="shared" si="413"/>
        <v>0</v>
      </c>
    </row>
    <row r="161" spans="1:75" ht="21.4" customHeight="1" thickBot="1" x14ac:dyDescent="0.3">
      <c r="B161" s="6" t="s">
        <v>13</v>
      </c>
      <c r="C161" s="8">
        <f>SUM(C148:C160)</f>
        <v>0</v>
      </c>
      <c r="D161" s="8">
        <f t="shared" ref="D161" si="414">SUM(D148:D160)</f>
        <v>0</v>
      </c>
      <c r="E161" s="8">
        <f t="shared" ref="E161" si="415">SUM(E148:E160)</f>
        <v>0</v>
      </c>
      <c r="F161" s="8">
        <f t="shared" ref="F161" si="416">SUM(F148:F160)</f>
        <v>0</v>
      </c>
      <c r="G161" s="8">
        <f t="shared" ref="G161" si="417">SUM(G148:G160)</f>
        <v>0</v>
      </c>
      <c r="H161" s="8">
        <f t="shared" ref="H161" si="418">SUM(H148:H160)</f>
        <v>0</v>
      </c>
      <c r="I161" s="8">
        <f t="shared" ref="I161" si="419">SUM(I148:I160)</f>
        <v>0</v>
      </c>
      <c r="J161" s="8">
        <f t="shared" ref="J161" si="420">SUM(J148:J160)</f>
        <v>0</v>
      </c>
      <c r="K161" s="8">
        <f t="shared" ref="K161" si="421">SUM(K148:K160)</f>
        <v>0</v>
      </c>
      <c r="L161" s="8">
        <f t="shared" ref="L161" si="422">SUM(L148:L160)</f>
        <v>0</v>
      </c>
      <c r="M161" s="8">
        <f t="shared" ref="M161" si="423">SUM(M148:M160)</f>
        <v>0</v>
      </c>
      <c r="N161" s="8">
        <f t="shared" ref="N161" si="424">SUM(N148:N160)</f>
        <v>0</v>
      </c>
      <c r="O161" s="75">
        <f t="shared" ref="O161" si="425">SUM(O148:O160)</f>
        <v>0</v>
      </c>
      <c r="P161" s="75">
        <f t="shared" ref="P161" si="426">SUM(P148:P160)</f>
        <v>0</v>
      </c>
      <c r="Q161" s="75">
        <f t="shared" ref="Q161" si="427">SUM(Q148:Q160)</f>
        <v>0</v>
      </c>
      <c r="R161" s="7">
        <f t="shared" si="410"/>
        <v>0</v>
      </c>
      <c r="U161" s="6" t="s">
        <v>13</v>
      </c>
      <c r="V161" s="8">
        <f>SUM(V148:V160)</f>
        <v>0</v>
      </c>
      <c r="W161" s="8">
        <f t="shared" ref="W161" si="428">SUM(W148:W160)</f>
        <v>0</v>
      </c>
      <c r="X161" s="8">
        <f t="shared" ref="X161" si="429">SUM(X148:X160)</f>
        <v>0</v>
      </c>
      <c r="Y161" s="8">
        <f t="shared" ref="Y161" si="430">SUM(Y148:Y160)</f>
        <v>0</v>
      </c>
      <c r="Z161" s="8">
        <f t="shared" ref="Z161" si="431">SUM(Z148:Z160)</f>
        <v>0</v>
      </c>
      <c r="AA161" s="8">
        <f t="shared" ref="AA161" si="432">SUM(AA148:AA160)</f>
        <v>0</v>
      </c>
      <c r="AB161" s="8">
        <f t="shared" ref="AB161" si="433">SUM(AB148:AB160)</f>
        <v>0</v>
      </c>
      <c r="AC161" s="8">
        <f t="shared" ref="AC161" si="434">SUM(AC148:AC160)</f>
        <v>0</v>
      </c>
      <c r="AD161" s="8">
        <f t="shared" ref="AD161" si="435">SUM(AD148:AD160)</f>
        <v>0</v>
      </c>
      <c r="AE161" s="8">
        <f t="shared" ref="AE161" si="436">SUM(AE148:AE160)</f>
        <v>0</v>
      </c>
      <c r="AF161" s="8">
        <f t="shared" ref="AF161" si="437">SUM(AF148:AF160)</f>
        <v>0</v>
      </c>
      <c r="AG161" s="8">
        <f t="shared" ref="AG161" si="438">SUM(AG148:AG160)</f>
        <v>0</v>
      </c>
      <c r="AH161" s="75">
        <f t="shared" ref="AH161" si="439">SUM(AH148:AH160)</f>
        <v>0</v>
      </c>
      <c r="AI161" s="75">
        <f t="shared" ref="AI161" si="440">SUM(AI148:AI160)</f>
        <v>0</v>
      </c>
      <c r="AJ161" s="75">
        <f t="shared" ref="AJ161" si="441">SUM(AJ148:AJ160)</f>
        <v>0</v>
      </c>
      <c r="AK161" s="7">
        <f t="shared" si="411"/>
        <v>0</v>
      </c>
      <c r="AN161" s="6" t="s">
        <v>13</v>
      </c>
      <c r="AO161" s="8">
        <f>SUM(AO148:AO160)</f>
        <v>0</v>
      </c>
      <c r="AP161" s="8">
        <f t="shared" ref="AP161" si="442">SUM(AP148:AP160)</f>
        <v>0</v>
      </c>
      <c r="AQ161" s="8">
        <f t="shared" ref="AQ161" si="443">SUM(AQ148:AQ160)</f>
        <v>0</v>
      </c>
      <c r="AR161" s="8">
        <f t="shared" ref="AR161" si="444">SUM(AR148:AR160)</f>
        <v>0</v>
      </c>
      <c r="AS161" s="8">
        <f t="shared" ref="AS161" si="445">SUM(AS148:AS160)</f>
        <v>0</v>
      </c>
      <c r="AT161" s="8">
        <f t="shared" ref="AT161" si="446">SUM(AT148:AT160)</f>
        <v>0</v>
      </c>
      <c r="AU161" s="8">
        <f t="shared" ref="AU161" si="447">SUM(AU148:AU160)</f>
        <v>0</v>
      </c>
      <c r="AV161" s="8">
        <f t="shared" ref="AV161" si="448">SUM(AV148:AV160)</f>
        <v>0</v>
      </c>
      <c r="AW161" s="8">
        <f t="shared" ref="AW161" si="449">SUM(AW148:AW160)</f>
        <v>0</v>
      </c>
      <c r="AX161" s="8">
        <f t="shared" ref="AX161" si="450">SUM(AX148:AX160)</f>
        <v>0</v>
      </c>
      <c r="AY161" s="8">
        <f t="shared" ref="AY161" si="451">SUM(AY148:AY160)</f>
        <v>0</v>
      </c>
      <c r="AZ161" s="8">
        <f t="shared" ref="AZ161" si="452">SUM(AZ148:AZ160)</f>
        <v>0</v>
      </c>
      <c r="BA161" s="75">
        <f t="shared" ref="BA161" si="453">SUM(BA148:BA160)</f>
        <v>0</v>
      </c>
      <c r="BB161" s="75">
        <f t="shared" ref="BB161" si="454">SUM(BB148:BB160)</f>
        <v>0</v>
      </c>
      <c r="BC161" s="75">
        <f t="shared" ref="BC161" si="455">SUM(BC148:BC160)</f>
        <v>0</v>
      </c>
      <c r="BD161" s="7">
        <f t="shared" si="412"/>
        <v>0</v>
      </c>
      <c r="BG161" s="6" t="s">
        <v>13</v>
      </c>
      <c r="BH161" s="8">
        <f>SUM(BH148:BH160)</f>
        <v>0</v>
      </c>
      <c r="BI161" s="8">
        <f t="shared" ref="BI161" si="456">SUM(BI148:BI160)</f>
        <v>0</v>
      </c>
      <c r="BJ161" s="8">
        <f t="shared" ref="BJ161" si="457">SUM(BJ148:BJ160)</f>
        <v>0</v>
      </c>
      <c r="BK161" s="8">
        <f t="shared" ref="BK161" si="458">SUM(BK148:BK160)</f>
        <v>0</v>
      </c>
      <c r="BL161" s="8">
        <f t="shared" ref="BL161" si="459">SUM(BL148:BL160)</f>
        <v>0</v>
      </c>
      <c r="BM161" s="8">
        <f t="shared" ref="BM161" si="460">SUM(BM148:BM160)</f>
        <v>0</v>
      </c>
      <c r="BN161" s="8">
        <f t="shared" ref="BN161" si="461">SUM(BN148:BN160)</f>
        <v>0</v>
      </c>
      <c r="BO161" s="8">
        <f t="shared" ref="BO161" si="462">SUM(BO148:BO160)</f>
        <v>0</v>
      </c>
      <c r="BP161" s="8">
        <f t="shared" ref="BP161" si="463">SUM(BP148:BP160)</f>
        <v>0</v>
      </c>
      <c r="BQ161" s="8">
        <f t="shared" ref="BQ161" si="464">SUM(BQ148:BQ160)</f>
        <v>0</v>
      </c>
      <c r="BR161" s="8">
        <f t="shared" ref="BR161" si="465">SUM(BR148:BR160)</f>
        <v>0</v>
      </c>
      <c r="BS161" s="8">
        <f t="shared" ref="BS161" si="466">SUM(BS148:BS160)</f>
        <v>0</v>
      </c>
      <c r="BT161" s="75">
        <f t="shared" ref="BT161" si="467">SUM(BT148:BT160)</f>
        <v>0</v>
      </c>
      <c r="BU161" s="75">
        <f t="shared" ref="BU161" si="468">SUM(BU148:BU160)</f>
        <v>0</v>
      </c>
      <c r="BV161" s="75">
        <f t="shared" ref="BV161" si="469">SUM(BV148:BV160)</f>
        <v>0</v>
      </c>
      <c r="BW161" s="7">
        <f t="shared" si="413"/>
        <v>0</v>
      </c>
    </row>
    <row r="162" spans="1:75" ht="21.4" customHeight="1" thickBot="1" x14ac:dyDescent="0.3">
      <c r="R162" s="76">
        <f>SUM(C148:Q160)</f>
        <v>0</v>
      </c>
      <c r="AK162" s="76">
        <f>SUM(V148:AJ160)</f>
        <v>0</v>
      </c>
      <c r="BD162" s="76">
        <f>SUM(AO148:BC160)</f>
        <v>0</v>
      </c>
      <c r="BE162" s="46"/>
      <c r="BW162" s="76">
        <f>SUM(BH148:BV160)</f>
        <v>0</v>
      </c>
    </row>
    <row r="163" spans="1:75" ht="21.4" customHeight="1" thickBot="1" x14ac:dyDescent="0.3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61" t="s">
        <v>26</v>
      </c>
      <c r="P163" s="61" t="s">
        <v>25</v>
      </c>
      <c r="Q163" s="61" t="s">
        <v>24</v>
      </c>
      <c r="R163" s="27" t="s">
        <v>10</v>
      </c>
      <c r="S163" s="49"/>
      <c r="U163" s="14" t="s">
        <v>11</v>
      </c>
      <c r="V163" s="58" t="s">
        <v>26</v>
      </c>
      <c r="W163" s="58" t="s">
        <v>25</v>
      </c>
      <c r="X163" s="58" t="s">
        <v>24</v>
      </c>
      <c r="Y163" s="58" t="s">
        <v>23</v>
      </c>
      <c r="Z163" s="58" t="s">
        <v>22</v>
      </c>
      <c r="AA163" s="58" t="s">
        <v>21</v>
      </c>
      <c r="AB163" s="58" t="s">
        <v>20</v>
      </c>
      <c r="AC163" s="58" t="s">
        <v>19</v>
      </c>
      <c r="AD163" s="58" t="s">
        <v>18</v>
      </c>
      <c r="AE163" s="58" t="s">
        <v>17</v>
      </c>
      <c r="AF163" s="58" t="s">
        <v>16</v>
      </c>
      <c r="AG163" s="58" t="s">
        <v>15</v>
      </c>
      <c r="AH163" s="61" t="s">
        <v>26</v>
      </c>
      <c r="AI163" s="61" t="s">
        <v>25</v>
      </c>
      <c r="AJ163" s="61" t="s">
        <v>24</v>
      </c>
      <c r="AK163" s="27" t="s">
        <v>10</v>
      </c>
      <c r="AL163" s="49"/>
      <c r="AN163" s="14" t="s">
        <v>11</v>
      </c>
      <c r="AO163" s="58" t="s">
        <v>26</v>
      </c>
      <c r="AP163" s="58" t="s">
        <v>25</v>
      </c>
      <c r="AQ163" s="58" t="s">
        <v>24</v>
      </c>
      <c r="AR163" s="58" t="s">
        <v>23</v>
      </c>
      <c r="AS163" s="58" t="s">
        <v>22</v>
      </c>
      <c r="AT163" s="58" t="s">
        <v>21</v>
      </c>
      <c r="AU163" s="58" t="s">
        <v>20</v>
      </c>
      <c r="AV163" s="58" t="s">
        <v>19</v>
      </c>
      <c r="AW163" s="58" t="s">
        <v>18</v>
      </c>
      <c r="AX163" s="58" t="s">
        <v>17</v>
      </c>
      <c r="AY163" s="58" t="s">
        <v>16</v>
      </c>
      <c r="AZ163" s="58" t="s">
        <v>15</v>
      </c>
      <c r="BA163" s="61" t="s">
        <v>26</v>
      </c>
      <c r="BB163" s="61" t="s">
        <v>25</v>
      </c>
      <c r="BC163" s="61" t="s">
        <v>24</v>
      </c>
      <c r="BD163" s="27" t="s">
        <v>10</v>
      </c>
      <c r="BE163" s="47"/>
      <c r="BG163" s="14" t="s">
        <v>11</v>
      </c>
      <c r="BH163" s="58" t="s">
        <v>26</v>
      </c>
      <c r="BI163" s="58" t="s">
        <v>25</v>
      </c>
      <c r="BJ163" s="58" t="s">
        <v>24</v>
      </c>
      <c r="BK163" s="58" t="s">
        <v>23</v>
      </c>
      <c r="BL163" s="58" t="s">
        <v>22</v>
      </c>
      <c r="BM163" s="58" t="s">
        <v>21</v>
      </c>
      <c r="BN163" s="58" t="s">
        <v>20</v>
      </c>
      <c r="BO163" s="58" t="s">
        <v>19</v>
      </c>
      <c r="BP163" s="58" t="s">
        <v>18</v>
      </c>
      <c r="BQ163" s="58" t="s">
        <v>17</v>
      </c>
      <c r="BR163" s="58" t="s">
        <v>16</v>
      </c>
      <c r="BS163" s="58" t="s">
        <v>15</v>
      </c>
      <c r="BT163" s="61" t="s">
        <v>26</v>
      </c>
      <c r="BU163" s="61" t="s">
        <v>25</v>
      </c>
      <c r="BV163" s="61" t="s">
        <v>24</v>
      </c>
      <c r="BW163" s="27" t="s">
        <v>10</v>
      </c>
    </row>
    <row r="164" spans="1:75" ht="15" customHeight="1" x14ac:dyDescent="0.25">
      <c r="A164" s="160" t="s">
        <v>45</v>
      </c>
      <c r="B164" s="12" t="s">
        <v>43</v>
      </c>
      <c r="C164" s="12">
        <f>C20+C36+C52+C68+C84+C132</f>
        <v>0</v>
      </c>
      <c r="D164" s="12">
        <f t="shared" ref="D164:Q164" si="470">D20+D36+D52+D68+D84+D132</f>
        <v>0</v>
      </c>
      <c r="E164" s="12">
        <f t="shared" si="470"/>
        <v>0</v>
      </c>
      <c r="F164" s="12">
        <f t="shared" si="470"/>
        <v>0</v>
      </c>
      <c r="G164" s="12">
        <f t="shared" si="470"/>
        <v>0</v>
      </c>
      <c r="H164" s="12">
        <f t="shared" si="470"/>
        <v>0</v>
      </c>
      <c r="I164" s="12">
        <f t="shared" si="470"/>
        <v>0</v>
      </c>
      <c r="J164" s="12">
        <f t="shared" si="470"/>
        <v>0</v>
      </c>
      <c r="K164" s="12">
        <f t="shared" si="470"/>
        <v>0</v>
      </c>
      <c r="L164" s="2">
        <f t="shared" si="470"/>
        <v>0</v>
      </c>
      <c r="M164" s="2">
        <f t="shared" si="470"/>
        <v>0</v>
      </c>
      <c r="N164" s="2">
        <f t="shared" si="470"/>
        <v>14519.692337945908</v>
      </c>
      <c r="O164" s="74">
        <f t="shared" si="470"/>
        <v>0</v>
      </c>
      <c r="P164" s="74">
        <f t="shared" si="470"/>
        <v>0</v>
      </c>
      <c r="Q164" s="74">
        <f t="shared" si="470"/>
        <v>0</v>
      </c>
      <c r="R164" s="26">
        <f t="shared" ref="R164:R177" si="471">SUM(C164:Q164)</f>
        <v>14519.692337945908</v>
      </c>
      <c r="T164" s="160" t="s">
        <v>45</v>
      </c>
      <c r="U164" s="12" t="s">
        <v>43</v>
      </c>
      <c r="V164" s="12">
        <f>V20+V36+V52+V68+V84+V132</f>
        <v>0</v>
      </c>
      <c r="W164" s="12">
        <f t="shared" ref="W164:AJ164" si="472">W20+W36+W52+W68+W84+W132</f>
        <v>0</v>
      </c>
      <c r="X164" s="12">
        <f t="shared" si="472"/>
        <v>55707.77240404598</v>
      </c>
      <c r="Y164" s="12">
        <f t="shared" si="472"/>
        <v>0</v>
      </c>
      <c r="Z164" s="12">
        <f t="shared" si="472"/>
        <v>0</v>
      </c>
      <c r="AA164" s="12">
        <f t="shared" si="472"/>
        <v>121404.40174313846</v>
      </c>
      <c r="AB164" s="12">
        <f t="shared" si="472"/>
        <v>0</v>
      </c>
      <c r="AC164" s="12">
        <f t="shared" si="472"/>
        <v>71852</v>
      </c>
      <c r="AD164" s="12">
        <f t="shared" si="472"/>
        <v>330940</v>
      </c>
      <c r="AE164" s="2">
        <f t="shared" si="472"/>
        <v>0</v>
      </c>
      <c r="AF164" s="2">
        <f t="shared" si="472"/>
        <v>30750.2226607997</v>
      </c>
      <c r="AG164" s="2">
        <f t="shared" si="472"/>
        <v>662327.37275387521</v>
      </c>
      <c r="AH164" s="74">
        <f t="shared" si="472"/>
        <v>0</v>
      </c>
      <c r="AI164" s="74">
        <f t="shared" si="472"/>
        <v>0</v>
      </c>
      <c r="AJ164" s="74">
        <f t="shared" si="472"/>
        <v>0</v>
      </c>
      <c r="AK164" s="26">
        <f t="shared" ref="AK164:AK177" si="473">SUM(V164:AJ164)</f>
        <v>1272981.7695618593</v>
      </c>
      <c r="AM164" s="160" t="s">
        <v>45</v>
      </c>
      <c r="AN164" s="12" t="s">
        <v>43</v>
      </c>
      <c r="AO164" s="12">
        <f>AO20+AO36+AO52+AO68+AO84+AO132</f>
        <v>0</v>
      </c>
      <c r="AP164" s="12">
        <f t="shared" ref="AP164:BC164" si="474">AP20+AP36+AP52+AP68+AP84+AP132</f>
        <v>0</v>
      </c>
      <c r="AQ164" s="12">
        <f t="shared" si="474"/>
        <v>0</v>
      </c>
      <c r="AR164" s="12">
        <f t="shared" si="474"/>
        <v>0</v>
      </c>
      <c r="AS164" s="12">
        <f t="shared" si="474"/>
        <v>0</v>
      </c>
      <c r="AT164" s="12">
        <f t="shared" si="474"/>
        <v>230256</v>
      </c>
      <c r="AU164" s="12">
        <f t="shared" si="474"/>
        <v>0</v>
      </c>
      <c r="AV164" s="12">
        <f t="shared" si="474"/>
        <v>168275.55641193147</v>
      </c>
      <c r="AW164" s="12">
        <f t="shared" si="474"/>
        <v>318816</v>
      </c>
      <c r="AX164" s="2">
        <f t="shared" si="474"/>
        <v>0</v>
      </c>
      <c r="AY164" s="2">
        <f t="shared" si="474"/>
        <v>0</v>
      </c>
      <c r="AZ164" s="2">
        <f t="shared" si="474"/>
        <v>653873.94495911605</v>
      </c>
      <c r="BA164" s="74">
        <f t="shared" si="474"/>
        <v>0</v>
      </c>
      <c r="BB164" s="74">
        <f t="shared" si="474"/>
        <v>0</v>
      </c>
      <c r="BC164" s="74">
        <f t="shared" si="474"/>
        <v>0</v>
      </c>
      <c r="BD164" s="26">
        <f t="shared" ref="BD164:BD177" si="475">SUM(AO164:BC164)</f>
        <v>1371221.5013710475</v>
      </c>
      <c r="BF164" s="160" t="s">
        <v>45</v>
      </c>
      <c r="BG164" s="12" t="s">
        <v>43</v>
      </c>
      <c r="BH164" s="12">
        <f>BH20+BH36+BH52+BH68+BH84+BH132</f>
        <v>0</v>
      </c>
      <c r="BI164" s="12">
        <f t="shared" ref="BI164:BV164" si="476">BI20+BI36+BI52+BI68+BI84+BI132</f>
        <v>0</v>
      </c>
      <c r="BJ164" s="12">
        <f t="shared" si="476"/>
        <v>0</v>
      </c>
      <c r="BK164" s="12">
        <f t="shared" si="476"/>
        <v>0</v>
      </c>
      <c r="BL164" s="12">
        <f t="shared" si="476"/>
        <v>0</v>
      </c>
      <c r="BM164" s="12">
        <f t="shared" si="476"/>
        <v>0</v>
      </c>
      <c r="BN164" s="12">
        <f t="shared" si="476"/>
        <v>0</v>
      </c>
      <c r="BO164" s="12">
        <f t="shared" si="476"/>
        <v>0</v>
      </c>
      <c r="BP164" s="12">
        <f t="shared" si="476"/>
        <v>0</v>
      </c>
      <c r="BQ164" s="2">
        <f t="shared" si="476"/>
        <v>0</v>
      </c>
      <c r="BR164" s="2">
        <f t="shared" si="476"/>
        <v>0</v>
      </c>
      <c r="BS164" s="2">
        <f t="shared" si="476"/>
        <v>0</v>
      </c>
      <c r="BT164" s="74">
        <f t="shared" si="476"/>
        <v>0</v>
      </c>
      <c r="BU164" s="74">
        <f t="shared" si="476"/>
        <v>0</v>
      </c>
      <c r="BV164" s="74">
        <f t="shared" si="476"/>
        <v>0</v>
      </c>
      <c r="BW164" s="26">
        <f t="shared" ref="BW164:BW177" si="477">SUM(BH164:BV164)</f>
        <v>0</v>
      </c>
    </row>
    <row r="165" spans="1:75" x14ac:dyDescent="0.25">
      <c r="A165" s="161"/>
      <c r="B165" s="2" t="s">
        <v>42</v>
      </c>
      <c r="C165" s="2">
        <f t="shared" ref="C165:Q165" si="478">C21+C37+C53+C69+C85+C133</f>
        <v>0</v>
      </c>
      <c r="D165" s="2">
        <f t="shared" si="478"/>
        <v>0</v>
      </c>
      <c r="E165" s="2">
        <f t="shared" si="478"/>
        <v>0</v>
      </c>
      <c r="F165" s="2">
        <f t="shared" si="478"/>
        <v>9908.2635984287535</v>
      </c>
      <c r="G165" s="2">
        <f t="shared" si="478"/>
        <v>0</v>
      </c>
      <c r="H165" s="2">
        <f t="shared" si="478"/>
        <v>0</v>
      </c>
      <c r="I165" s="2">
        <f t="shared" si="478"/>
        <v>0</v>
      </c>
      <c r="J165" s="2">
        <f t="shared" si="478"/>
        <v>0</v>
      </c>
      <c r="K165" s="2">
        <f t="shared" si="478"/>
        <v>41560.698481669708</v>
      </c>
      <c r="L165" s="2">
        <f t="shared" si="478"/>
        <v>0</v>
      </c>
      <c r="M165" s="2">
        <f t="shared" si="478"/>
        <v>0</v>
      </c>
      <c r="N165" s="2">
        <f t="shared" si="478"/>
        <v>0</v>
      </c>
      <c r="O165" s="74">
        <f t="shared" si="478"/>
        <v>0</v>
      </c>
      <c r="P165" s="74">
        <f t="shared" si="478"/>
        <v>0</v>
      </c>
      <c r="Q165" s="74">
        <f t="shared" si="478"/>
        <v>0</v>
      </c>
      <c r="R165" s="25">
        <f t="shared" si="471"/>
        <v>51468.962080098463</v>
      </c>
      <c r="T165" s="161"/>
      <c r="U165" s="2" t="s">
        <v>42</v>
      </c>
      <c r="V165" s="2">
        <f t="shared" ref="V165:AJ165" si="479">V21+V37+V53+V69+V85+V133</f>
        <v>0</v>
      </c>
      <c r="W165" s="2">
        <f t="shared" si="479"/>
        <v>0</v>
      </c>
      <c r="X165" s="2">
        <f t="shared" si="479"/>
        <v>0</v>
      </c>
      <c r="Y165" s="2">
        <f t="shared" si="479"/>
        <v>0</v>
      </c>
      <c r="Z165" s="2">
        <f t="shared" si="479"/>
        <v>0</v>
      </c>
      <c r="AA165" s="2">
        <f t="shared" si="479"/>
        <v>0</v>
      </c>
      <c r="AB165" s="2">
        <f t="shared" si="479"/>
        <v>0</v>
      </c>
      <c r="AC165" s="2">
        <f t="shared" si="479"/>
        <v>0</v>
      </c>
      <c r="AD165" s="2">
        <f t="shared" si="479"/>
        <v>0</v>
      </c>
      <c r="AE165" s="2">
        <f t="shared" si="479"/>
        <v>0</v>
      </c>
      <c r="AF165" s="2">
        <f t="shared" si="479"/>
        <v>0</v>
      </c>
      <c r="AG165" s="2">
        <f t="shared" si="479"/>
        <v>0</v>
      </c>
      <c r="AH165" s="74">
        <f t="shared" si="479"/>
        <v>0</v>
      </c>
      <c r="AI165" s="74">
        <f t="shared" si="479"/>
        <v>0</v>
      </c>
      <c r="AJ165" s="74">
        <f t="shared" si="479"/>
        <v>0</v>
      </c>
      <c r="AK165" s="25">
        <f t="shared" si="473"/>
        <v>0</v>
      </c>
      <c r="AM165" s="161"/>
      <c r="AN165" s="2" t="s">
        <v>42</v>
      </c>
      <c r="AO165" s="2">
        <f t="shared" ref="AO165:BC165" si="480">AO21+AO37+AO53+AO69+AO85+AO133</f>
        <v>0</v>
      </c>
      <c r="AP165" s="2">
        <f t="shared" si="480"/>
        <v>0</v>
      </c>
      <c r="AQ165" s="2">
        <f t="shared" si="480"/>
        <v>0</v>
      </c>
      <c r="AR165" s="2">
        <f t="shared" si="480"/>
        <v>0</v>
      </c>
      <c r="AS165" s="2">
        <f t="shared" si="480"/>
        <v>0</v>
      </c>
      <c r="AT165" s="2">
        <f t="shared" si="480"/>
        <v>0</v>
      </c>
      <c r="AU165" s="2">
        <f t="shared" si="480"/>
        <v>0</v>
      </c>
      <c r="AV165" s="2">
        <f t="shared" si="480"/>
        <v>0</v>
      </c>
      <c r="AW165" s="2">
        <f t="shared" si="480"/>
        <v>0</v>
      </c>
      <c r="AX165" s="2">
        <f t="shared" si="480"/>
        <v>0</v>
      </c>
      <c r="AY165" s="2">
        <f t="shared" si="480"/>
        <v>0</v>
      </c>
      <c r="AZ165" s="2">
        <f t="shared" si="480"/>
        <v>0</v>
      </c>
      <c r="BA165" s="74">
        <f t="shared" si="480"/>
        <v>0</v>
      </c>
      <c r="BB165" s="74">
        <f t="shared" si="480"/>
        <v>0</v>
      </c>
      <c r="BC165" s="74">
        <f t="shared" si="480"/>
        <v>0</v>
      </c>
      <c r="BD165" s="25">
        <f t="shared" si="475"/>
        <v>0</v>
      </c>
      <c r="BF165" s="161"/>
      <c r="BG165" s="2" t="s">
        <v>42</v>
      </c>
      <c r="BH165" s="2">
        <f t="shared" ref="BH165:BV165" si="481">BH21+BH37+BH53+BH69+BH85+BH133</f>
        <v>0</v>
      </c>
      <c r="BI165" s="2">
        <f t="shared" si="481"/>
        <v>0</v>
      </c>
      <c r="BJ165" s="2">
        <f t="shared" si="481"/>
        <v>0</v>
      </c>
      <c r="BK165" s="2">
        <f t="shared" si="481"/>
        <v>0</v>
      </c>
      <c r="BL165" s="2">
        <f t="shared" si="481"/>
        <v>0</v>
      </c>
      <c r="BM165" s="2">
        <f t="shared" si="481"/>
        <v>0</v>
      </c>
      <c r="BN165" s="2">
        <f t="shared" si="481"/>
        <v>0</v>
      </c>
      <c r="BO165" s="2">
        <f t="shared" si="481"/>
        <v>0</v>
      </c>
      <c r="BP165" s="2">
        <f t="shared" si="481"/>
        <v>0</v>
      </c>
      <c r="BQ165" s="2">
        <f t="shared" si="481"/>
        <v>0</v>
      </c>
      <c r="BR165" s="2">
        <f t="shared" si="481"/>
        <v>0</v>
      </c>
      <c r="BS165" s="2">
        <f t="shared" si="481"/>
        <v>0</v>
      </c>
      <c r="BT165" s="74">
        <f t="shared" si="481"/>
        <v>0</v>
      </c>
      <c r="BU165" s="74">
        <f t="shared" si="481"/>
        <v>0</v>
      </c>
      <c r="BV165" s="74">
        <f t="shared" si="481"/>
        <v>0</v>
      </c>
      <c r="BW165" s="25">
        <f t="shared" si="477"/>
        <v>0</v>
      </c>
    </row>
    <row r="166" spans="1:75" x14ac:dyDescent="0.25">
      <c r="A166" s="161"/>
      <c r="B166" s="2" t="s">
        <v>41</v>
      </c>
      <c r="C166" s="2">
        <f t="shared" ref="C166:Q166" si="482">C22+C38+C54+C70+C86+C134</f>
        <v>0</v>
      </c>
      <c r="D166" s="2">
        <f t="shared" si="482"/>
        <v>0</v>
      </c>
      <c r="E166" s="2">
        <f t="shared" si="482"/>
        <v>0</v>
      </c>
      <c r="F166" s="2">
        <f t="shared" si="482"/>
        <v>21395.670508517294</v>
      </c>
      <c r="G166" s="2">
        <f t="shared" si="482"/>
        <v>0</v>
      </c>
      <c r="H166" s="2">
        <f t="shared" si="482"/>
        <v>0</v>
      </c>
      <c r="I166" s="2">
        <f t="shared" si="482"/>
        <v>0</v>
      </c>
      <c r="J166" s="2">
        <f t="shared" si="482"/>
        <v>0</v>
      </c>
      <c r="K166" s="2">
        <f t="shared" si="482"/>
        <v>0</v>
      </c>
      <c r="L166" s="2">
        <f t="shared" si="482"/>
        <v>0</v>
      </c>
      <c r="M166" s="2">
        <f t="shared" si="482"/>
        <v>15349.634596298552</v>
      </c>
      <c r="N166" s="2">
        <f t="shared" si="482"/>
        <v>8558.2682034069203</v>
      </c>
      <c r="O166" s="74">
        <f t="shared" si="482"/>
        <v>0</v>
      </c>
      <c r="P166" s="74">
        <f t="shared" si="482"/>
        <v>0</v>
      </c>
      <c r="Q166" s="74">
        <f t="shared" si="482"/>
        <v>0</v>
      </c>
      <c r="R166" s="25">
        <f t="shared" si="471"/>
        <v>45303.573308222767</v>
      </c>
      <c r="T166" s="161"/>
      <c r="U166" s="2" t="s">
        <v>41</v>
      </c>
      <c r="V166" s="2">
        <f t="shared" ref="V166:AJ166" si="483">V22+V38+V54+V70+V86+V134</f>
        <v>0</v>
      </c>
      <c r="W166" s="2">
        <f t="shared" si="483"/>
        <v>0</v>
      </c>
      <c r="X166" s="2">
        <f t="shared" si="483"/>
        <v>0</v>
      </c>
      <c r="Y166" s="2">
        <f t="shared" si="483"/>
        <v>0</v>
      </c>
      <c r="Z166" s="2">
        <f t="shared" si="483"/>
        <v>22115</v>
      </c>
      <c r="AA166" s="2">
        <f t="shared" si="483"/>
        <v>0</v>
      </c>
      <c r="AB166" s="2">
        <f t="shared" si="483"/>
        <v>0</v>
      </c>
      <c r="AC166" s="2">
        <f t="shared" si="483"/>
        <v>24099.569397656582</v>
      </c>
      <c r="AD166" s="2">
        <f t="shared" si="483"/>
        <v>13334.915633827812</v>
      </c>
      <c r="AE166" s="2">
        <f t="shared" si="483"/>
        <v>12050.294483686726</v>
      </c>
      <c r="AF166" s="2">
        <f t="shared" si="483"/>
        <v>74201.823250728223</v>
      </c>
      <c r="AG166" s="2">
        <f t="shared" si="483"/>
        <v>20616.367862291325</v>
      </c>
      <c r="AH166" s="74">
        <f t="shared" si="483"/>
        <v>0</v>
      </c>
      <c r="AI166" s="74">
        <f t="shared" si="483"/>
        <v>0</v>
      </c>
      <c r="AJ166" s="74">
        <f t="shared" si="483"/>
        <v>0</v>
      </c>
      <c r="AK166" s="25">
        <f t="shared" si="473"/>
        <v>166417.97062819064</v>
      </c>
      <c r="AM166" s="161"/>
      <c r="AN166" s="2" t="s">
        <v>41</v>
      </c>
      <c r="AO166" s="2">
        <f t="shared" ref="AO166:BC166" si="484">AO22+AO38+AO54+AO70+AO86+AO134</f>
        <v>0</v>
      </c>
      <c r="AP166" s="2">
        <f t="shared" si="484"/>
        <v>0</v>
      </c>
      <c r="AQ166" s="2">
        <f t="shared" si="484"/>
        <v>0</v>
      </c>
      <c r="AR166" s="2">
        <f t="shared" si="484"/>
        <v>0</v>
      </c>
      <c r="AS166" s="2">
        <f t="shared" si="484"/>
        <v>0</v>
      </c>
      <c r="AT166" s="2">
        <f t="shared" si="484"/>
        <v>0</v>
      </c>
      <c r="AU166" s="2">
        <f t="shared" si="484"/>
        <v>0</v>
      </c>
      <c r="AV166" s="2">
        <f t="shared" si="484"/>
        <v>0</v>
      </c>
      <c r="AW166" s="2">
        <f t="shared" si="484"/>
        <v>0</v>
      </c>
      <c r="AX166" s="2">
        <f t="shared" si="484"/>
        <v>0</v>
      </c>
      <c r="AY166" s="2">
        <f t="shared" si="484"/>
        <v>0</v>
      </c>
      <c r="AZ166" s="2">
        <f t="shared" si="484"/>
        <v>0</v>
      </c>
      <c r="BA166" s="74">
        <f t="shared" si="484"/>
        <v>0</v>
      </c>
      <c r="BB166" s="74">
        <f t="shared" si="484"/>
        <v>0</v>
      </c>
      <c r="BC166" s="74">
        <f t="shared" si="484"/>
        <v>0</v>
      </c>
      <c r="BD166" s="25">
        <f t="shared" si="475"/>
        <v>0</v>
      </c>
      <c r="BF166" s="161"/>
      <c r="BG166" s="2" t="s">
        <v>41</v>
      </c>
      <c r="BH166" s="2">
        <f t="shared" ref="BH166:BV166" si="485">BH22+BH38+BH54+BH70+BH86+BH134</f>
        <v>0</v>
      </c>
      <c r="BI166" s="2">
        <f t="shared" si="485"/>
        <v>0</v>
      </c>
      <c r="BJ166" s="2">
        <f t="shared" si="485"/>
        <v>0</v>
      </c>
      <c r="BK166" s="2">
        <f t="shared" si="485"/>
        <v>0</v>
      </c>
      <c r="BL166" s="2">
        <f t="shared" si="485"/>
        <v>0</v>
      </c>
      <c r="BM166" s="2">
        <f t="shared" si="485"/>
        <v>0</v>
      </c>
      <c r="BN166" s="2">
        <f t="shared" si="485"/>
        <v>0</v>
      </c>
      <c r="BO166" s="2">
        <f t="shared" si="485"/>
        <v>0</v>
      </c>
      <c r="BP166" s="2">
        <f t="shared" si="485"/>
        <v>0</v>
      </c>
      <c r="BQ166" s="2">
        <f t="shared" si="485"/>
        <v>0</v>
      </c>
      <c r="BR166" s="2">
        <f t="shared" si="485"/>
        <v>0</v>
      </c>
      <c r="BS166" s="2">
        <f t="shared" si="485"/>
        <v>0</v>
      </c>
      <c r="BT166" s="74">
        <f t="shared" si="485"/>
        <v>0</v>
      </c>
      <c r="BU166" s="74">
        <f t="shared" si="485"/>
        <v>0</v>
      </c>
      <c r="BV166" s="74">
        <f t="shared" si="485"/>
        <v>0</v>
      </c>
      <c r="BW166" s="25">
        <f t="shared" si="477"/>
        <v>0</v>
      </c>
    </row>
    <row r="167" spans="1:75" x14ac:dyDescent="0.25">
      <c r="A167" s="161"/>
      <c r="B167" s="2" t="s">
        <v>40</v>
      </c>
      <c r="C167" s="2">
        <f t="shared" ref="C167:Q167" si="486">C23+C39+C55+C71+C87+C135</f>
        <v>0</v>
      </c>
      <c r="D167" s="2">
        <f t="shared" si="486"/>
        <v>4452.3678331885221</v>
      </c>
      <c r="E167" s="2">
        <f t="shared" si="486"/>
        <v>22542.994628232682</v>
      </c>
      <c r="F167" s="2">
        <f t="shared" si="486"/>
        <v>207412.07310354064</v>
      </c>
      <c r="G167" s="2">
        <f t="shared" si="486"/>
        <v>84062.00789235413</v>
      </c>
      <c r="H167" s="2">
        <f t="shared" si="486"/>
        <v>25853.979368914879</v>
      </c>
      <c r="I167" s="2">
        <f t="shared" si="486"/>
        <v>8523.2347502680586</v>
      </c>
      <c r="J167" s="2">
        <f t="shared" si="486"/>
        <v>31998.239361605647</v>
      </c>
      <c r="K167" s="2">
        <f t="shared" si="486"/>
        <v>70841.95423116826</v>
      </c>
      <c r="L167" s="2">
        <f t="shared" si="486"/>
        <v>59050.440932251935</v>
      </c>
      <c r="M167" s="2">
        <f t="shared" si="486"/>
        <v>20861.140036861831</v>
      </c>
      <c r="N167" s="2">
        <f t="shared" si="486"/>
        <v>1240634.6030064726</v>
      </c>
      <c r="O167" s="74">
        <f t="shared" si="486"/>
        <v>0</v>
      </c>
      <c r="P167" s="74">
        <f t="shared" si="486"/>
        <v>0</v>
      </c>
      <c r="Q167" s="74">
        <f t="shared" si="486"/>
        <v>0</v>
      </c>
      <c r="R167" s="25">
        <f t="shared" si="471"/>
        <v>1776233.0351448592</v>
      </c>
      <c r="T167" s="161"/>
      <c r="U167" s="2" t="s">
        <v>40</v>
      </c>
      <c r="V167" s="2">
        <f t="shared" ref="V167:AJ167" si="487">V23+V39+V55+V71+V87+V135</f>
        <v>0</v>
      </c>
      <c r="W167" s="2">
        <f t="shared" si="487"/>
        <v>94044.186807603342</v>
      </c>
      <c r="X167" s="2">
        <f t="shared" si="487"/>
        <v>742123.84481942258</v>
      </c>
      <c r="Y167" s="2">
        <f t="shared" si="487"/>
        <v>131746.15193421996</v>
      </c>
      <c r="Z167" s="2">
        <f t="shared" si="487"/>
        <v>398875.21809255041</v>
      </c>
      <c r="AA167" s="2">
        <f t="shared" si="487"/>
        <v>473668.60603282985</v>
      </c>
      <c r="AB167" s="2">
        <f t="shared" si="487"/>
        <v>183061.72067741802</v>
      </c>
      <c r="AC167" s="2">
        <f t="shared" si="487"/>
        <v>322353.82636855886</v>
      </c>
      <c r="AD167" s="2">
        <f t="shared" si="487"/>
        <v>880827.56410586741</v>
      </c>
      <c r="AE167" s="2">
        <f t="shared" si="487"/>
        <v>1208086.1658643009</v>
      </c>
      <c r="AF167" s="2">
        <f t="shared" si="487"/>
        <v>803076.45316950919</v>
      </c>
      <c r="AG167" s="2">
        <f t="shared" si="487"/>
        <v>2259714.9103607368</v>
      </c>
      <c r="AH167" s="74">
        <f t="shared" si="487"/>
        <v>0</v>
      </c>
      <c r="AI167" s="74">
        <f t="shared" si="487"/>
        <v>0</v>
      </c>
      <c r="AJ167" s="74">
        <f t="shared" si="487"/>
        <v>0</v>
      </c>
      <c r="AK167" s="25">
        <f t="shared" si="473"/>
        <v>7497578.648233017</v>
      </c>
      <c r="AM167" s="161"/>
      <c r="AN167" s="2" t="s">
        <v>40</v>
      </c>
      <c r="AO167" s="2">
        <f t="shared" ref="AO167:BC167" si="488">AO23+AO39+AO55+AO71+AO87+AO135</f>
        <v>0</v>
      </c>
      <c r="AP167" s="2">
        <f t="shared" si="488"/>
        <v>10472.392863376526</v>
      </c>
      <c r="AQ167" s="2">
        <f t="shared" si="488"/>
        <v>0</v>
      </c>
      <c r="AR167" s="2">
        <f t="shared" si="488"/>
        <v>0</v>
      </c>
      <c r="AS167" s="2">
        <f t="shared" si="488"/>
        <v>107721.20865752621</v>
      </c>
      <c r="AT167" s="2">
        <f t="shared" si="488"/>
        <v>171023.1330496562</v>
      </c>
      <c r="AU167" s="2">
        <f t="shared" si="488"/>
        <v>1676.8212720318666</v>
      </c>
      <c r="AV167" s="2">
        <f t="shared" si="488"/>
        <v>21212.147959480691</v>
      </c>
      <c r="AW167" s="2">
        <f t="shared" si="488"/>
        <v>266001.9130476336</v>
      </c>
      <c r="AX167" s="2">
        <f t="shared" si="488"/>
        <v>12447.905751830518</v>
      </c>
      <c r="AY167" s="2">
        <f t="shared" si="488"/>
        <v>533515.87217525672</v>
      </c>
      <c r="AZ167" s="2">
        <f t="shared" si="488"/>
        <v>1652510.0886709471</v>
      </c>
      <c r="BA167" s="74">
        <f t="shared" si="488"/>
        <v>0</v>
      </c>
      <c r="BB167" s="74">
        <f t="shared" si="488"/>
        <v>0</v>
      </c>
      <c r="BC167" s="74">
        <f t="shared" si="488"/>
        <v>0</v>
      </c>
      <c r="BD167" s="25">
        <f t="shared" si="475"/>
        <v>2776581.4834477394</v>
      </c>
      <c r="BE167" s="46"/>
      <c r="BF167" s="161"/>
      <c r="BG167" s="2" t="s">
        <v>40</v>
      </c>
      <c r="BH167" s="2">
        <f t="shared" ref="BH167:BV167" si="489">BH23+BH39+BH55+BH71+BH87+BH135</f>
        <v>0</v>
      </c>
      <c r="BI167" s="2">
        <f t="shared" si="489"/>
        <v>0</v>
      </c>
      <c r="BJ167" s="2">
        <f t="shared" si="489"/>
        <v>0</v>
      </c>
      <c r="BK167" s="2">
        <f t="shared" si="489"/>
        <v>0</v>
      </c>
      <c r="BL167" s="2">
        <f t="shared" si="489"/>
        <v>0</v>
      </c>
      <c r="BM167" s="2">
        <f t="shared" si="489"/>
        <v>0</v>
      </c>
      <c r="BN167" s="2">
        <f t="shared" si="489"/>
        <v>0</v>
      </c>
      <c r="BO167" s="2">
        <f t="shared" si="489"/>
        <v>0</v>
      </c>
      <c r="BP167" s="2">
        <f t="shared" si="489"/>
        <v>0</v>
      </c>
      <c r="BQ167" s="2">
        <f t="shared" si="489"/>
        <v>106707.30620076697</v>
      </c>
      <c r="BR167" s="2">
        <f t="shared" si="489"/>
        <v>0</v>
      </c>
      <c r="BS167" s="2">
        <f t="shared" si="489"/>
        <v>1048169.1395128319</v>
      </c>
      <c r="BT167" s="74">
        <f t="shared" si="489"/>
        <v>0</v>
      </c>
      <c r="BU167" s="74">
        <f t="shared" si="489"/>
        <v>0</v>
      </c>
      <c r="BV167" s="74">
        <f t="shared" si="489"/>
        <v>0</v>
      </c>
      <c r="BW167" s="25">
        <f t="shared" si="477"/>
        <v>1154876.445713599</v>
      </c>
    </row>
    <row r="168" spans="1:75" x14ac:dyDescent="0.25">
      <c r="A168" s="161"/>
      <c r="B168" s="2" t="s">
        <v>39</v>
      </c>
      <c r="C168" s="2">
        <f t="shared" ref="C168:Q168" si="490">C24+C40+C56+C72+C88+C136</f>
        <v>0</v>
      </c>
      <c r="D168" s="2">
        <f t="shared" si="490"/>
        <v>0</v>
      </c>
      <c r="E168" s="2">
        <f t="shared" si="490"/>
        <v>0</v>
      </c>
      <c r="F168" s="2">
        <f t="shared" si="490"/>
        <v>0</v>
      </c>
      <c r="G168" s="2">
        <f t="shared" si="490"/>
        <v>0</v>
      </c>
      <c r="H168" s="2">
        <f t="shared" si="490"/>
        <v>0</v>
      </c>
      <c r="I168" s="2">
        <f t="shared" si="490"/>
        <v>0</v>
      </c>
      <c r="J168" s="2">
        <f t="shared" si="490"/>
        <v>0</v>
      </c>
      <c r="K168" s="2">
        <f t="shared" si="490"/>
        <v>0</v>
      </c>
      <c r="L168" s="2">
        <f t="shared" si="490"/>
        <v>0</v>
      </c>
      <c r="M168" s="2">
        <f t="shared" si="490"/>
        <v>0</v>
      </c>
      <c r="N168" s="2">
        <f t="shared" si="490"/>
        <v>0</v>
      </c>
      <c r="O168" s="74">
        <f t="shared" si="490"/>
        <v>0</v>
      </c>
      <c r="P168" s="74">
        <f t="shared" si="490"/>
        <v>0</v>
      </c>
      <c r="Q168" s="74">
        <f t="shared" si="490"/>
        <v>0</v>
      </c>
      <c r="R168" s="25">
        <f t="shared" si="471"/>
        <v>0</v>
      </c>
      <c r="T168" s="161"/>
      <c r="U168" s="2" t="s">
        <v>39</v>
      </c>
      <c r="V168" s="2">
        <f t="shared" ref="V168:AJ168" si="491">V24+V40+V56+V72+V88+V136</f>
        <v>0</v>
      </c>
      <c r="W168" s="2">
        <f t="shared" si="491"/>
        <v>0</v>
      </c>
      <c r="X168" s="2">
        <f t="shared" si="491"/>
        <v>0</v>
      </c>
      <c r="Y168" s="2">
        <f t="shared" si="491"/>
        <v>0</v>
      </c>
      <c r="Z168" s="2">
        <f t="shared" si="491"/>
        <v>0</v>
      </c>
      <c r="AA168" s="2">
        <f t="shared" si="491"/>
        <v>0</v>
      </c>
      <c r="AB168" s="2">
        <f t="shared" si="491"/>
        <v>0</v>
      </c>
      <c r="AC168" s="2">
        <f t="shared" si="491"/>
        <v>0</v>
      </c>
      <c r="AD168" s="2">
        <f t="shared" si="491"/>
        <v>0</v>
      </c>
      <c r="AE168" s="2">
        <f t="shared" si="491"/>
        <v>0</v>
      </c>
      <c r="AF168" s="2">
        <f t="shared" si="491"/>
        <v>0</v>
      </c>
      <c r="AG168" s="2">
        <f t="shared" si="491"/>
        <v>0</v>
      </c>
      <c r="AH168" s="74">
        <f t="shared" si="491"/>
        <v>0</v>
      </c>
      <c r="AI168" s="74">
        <f t="shared" si="491"/>
        <v>0</v>
      </c>
      <c r="AJ168" s="74">
        <f t="shared" si="491"/>
        <v>0</v>
      </c>
      <c r="AK168" s="25">
        <f t="shared" si="473"/>
        <v>0</v>
      </c>
      <c r="AM168" s="161"/>
      <c r="AN168" s="2" t="s">
        <v>39</v>
      </c>
      <c r="AO168" s="2">
        <f t="shared" ref="AO168:BC168" si="492">AO24+AO40+AO56+AO72+AO88+AO136</f>
        <v>0</v>
      </c>
      <c r="AP168" s="2">
        <f t="shared" si="492"/>
        <v>0</v>
      </c>
      <c r="AQ168" s="2">
        <f t="shared" si="492"/>
        <v>0</v>
      </c>
      <c r="AR168" s="2">
        <f t="shared" si="492"/>
        <v>0</v>
      </c>
      <c r="AS168" s="2">
        <f t="shared" si="492"/>
        <v>0</v>
      </c>
      <c r="AT168" s="2">
        <f t="shared" si="492"/>
        <v>0</v>
      </c>
      <c r="AU168" s="2">
        <f t="shared" si="492"/>
        <v>0</v>
      </c>
      <c r="AV168" s="2">
        <f t="shared" si="492"/>
        <v>0</v>
      </c>
      <c r="AW168" s="2">
        <f t="shared" si="492"/>
        <v>0</v>
      </c>
      <c r="AX168" s="2">
        <f t="shared" si="492"/>
        <v>0</v>
      </c>
      <c r="AY168" s="2">
        <f t="shared" si="492"/>
        <v>0</v>
      </c>
      <c r="AZ168" s="2">
        <f t="shared" si="492"/>
        <v>0</v>
      </c>
      <c r="BA168" s="74">
        <f t="shared" si="492"/>
        <v>0</v>
      </c>
      <c r="BB168" s="74">
        <f t="shared" si="492"/>
        <v>0</v>
      </c>
      <c r="BC168" s="74">
        <f t="shared" si="492"/>
        <v>0</v>
      </c>
      <c r="BD168" s="25">
        <f t="shared" si="475"/>
        <v>0</v>
      </c>
      <c r="BF168" s="161"/>
      <c r="BG168" s="2" t="s">
        <v>39</v>
      </c>
      <c r="BH168" s="2">
        <f t="shared" ref="BH168:BV168" si="493">BH24+BH40+BH56+BH72+BH88+BH136</f>
        <v>0</v>
      </c>
      <c r="BI168" s="2">
        <f t="shared" si="493"/>
        <v>0</v>
      </c>
      <c r="BJ168" s="2">
        <f t="shared" si="493"/>
        <v>0</v>
      </c>
      <c r="BK168" s="2">
        <f t="shared" si="493"/>
        <v>0</v>
      </c>
      <c r="BL168" s="2">
        <f t="shared" si="493"/>
        <v>0</v>
      </c>
      <c r="BM168" s="2">
        <f t="shared" si="493"/>
        <v>0</v>
      </c>
      <c r="BN168" s="2">
        <f t="shared" si="493"/>
        <v>0</v>
      </c>
      <c r="BO168" s="2">
        <f t="shared" si="493"/>
        <v>0</v>
      </c>
      <c r="BP168" s="2">
        <f t="shared" si="493"/>
        <v>0</v>
      </c>
      <c r="BQ168" s="2">
        <f t="shared" si="493"/>
        <v>0</v>
      </c>
      <c r="BR168" s="2">
        <f t="shared" si="493"/>
        <v>0</v>
      </c>
      <c r="BS168" s="2">
        <f t="shared" si="493"/>
        <v>0</v>
      </c>
      <c r="BT168" s="74">
        <f t="shared" si="493"/>
        <v>0</v>
      </c>
      <c r="BU168" s="74">
        <f t="shared" si="493"/>
        <v>0</v>
      </c>
      <c r="BV168" s="74">
        <f t="shared" si="493"/>
        <v>0</v>
      </c>
      <c r="BW168" s="25">
        <f t="shared" si="477"/>
        <v>0</v>
      </c>
    </row>
    <row r="169" spans="1:75" ht="15" customHeight="1" x14ac:dyDescent="0.25">
      <c r="A169" s="161"/>
      <c r="B169" s="2" t="s">
        <v>38</v>
      </c>
      <c r="C169" s="2">
        <f t="shared" ref="C169:Q169" si="494">C25+C41+C57+C73+C89+C137</f>
        <v>0</v>
      </c>
      <c r="D169" s="2">
        <f t="shared" si="494"/>
        <v>0</v>
      </c>
      <c r="E169" s="2">
        <f t="shared" si="494"/>
        <v>0</v>
      </c>
      <c r="F169" s="2">
        <f t="shared" si="494"/>
        <v>0</v>
      </c>
      <c r="G169" s="2">
        <f t="shared" si="494"/>
        <v>0</v>
      </c>
      <c r="H169" s="2">
        <f t="shared" si="494"/>
        <v>0</v>
      </c>
      <c r="I169" s="2">
        <f t="shared" si="494"/>
        <v>0</v>
      </c>
      <c r="J169" s="2">
        <f t="shared" si="494"/>
        <v>0</v>
      </c>
      <c r="K169" s="2">
        <f t="shared" si="494"/>
        <v>0</v>
      </c>
      <c r="L169" s="2">
        <f t="shared" si="494"/>
        <v>0</v>
      </c>
      <c r="M169" s="2">
        <f t="shared" si="494"/>
        <v>0</v>
      </c>
      <c r="N169" s="2">
        <f t="shared" si="494"/>
        <v>0</v>
      </c>
      <c r="O169" s="74">
        <f t="shared" si="494"/>
        <v>0</v>
      </c>
      <c r="P169" s="74">
        <f t="shared" si="494"/>
        <v>0</v>
      </c>
      <c r="Q169" s="74">
        <f t="shared" si="494"/>
        <v>0</v>
      </c>
      <c r="R169" s="25">
        <f t="shared" si="471"/>
        <v>0</v>
      </c>
      <c r="T169" s="161"/>
      <c r="U169" s="2" t="s">
        <v>38</v>
      </c>
      <c r="V169" s="2">
        <f t="shared" ref="V169:AJ169" si="495">V25+V41+V57+V73+V89+V137</f>
        <v>0</v>
      </c>
      <c r="W169" s="2">
        <f t="shared" si="495"/>
        <v>0</v>
      </c>
      <c r="X169" s="2">
        <f t="shared" si="495"/>
        <v>0</v>
      </c>
      <c r="Y169" s="2">
        <f t="shared" si="495"/>
        <v>0</v>
      </c>
      <c r="Z169" s="2">
        <f t="shared" si="495"/>
        <v>0</v>
      </c>
      <c r="AA169" s="2">
        <f t="shared" si="495"/>
        <v>0</v>
      </c>
      <c r="AB169" s="2">
        <f t="shared" si="495"/>
        <v>0</v>
      </c>
      <c r="AC169" s="2">
        <f t="shared" si="495"/>
        <v>0</v>
      </c>
      <c r="AD169" s="2">
        <f t="shared" si="495"/>
        <v>0</v>
      </c>
      <c r="AE169" s="2">
        <f t="shared" si="495"/>
        <v>0</v>
      </c>
      <c r="AF169" s="2">
        <f t="shared" si="495"/>
        <v>0</v>
      </c>
      <c r="AG169" s="2">
        <f t="shared" si="495"/>
        <v>0</v>
      </c>
      <c r="AH169" s="74">
        <f t="shared" si="495"/>
        <v>0</v>
      </c>
      <c r="AI169" s="74">
        <f t="shared" si="495"/>
        <v>0</v>
      </c>
      <c r="AJ169" s="74">
        <f t="shared" si="495"/>
        <v>0</v>
      </c>
      <c r="AK169" s="25">
        <f t="shared" si="473"/>
        <v>0</v>
      </c>
      <c r="AM169" s="161"/>
      <c r="AN169" s="2" t="s">
        <v>38</v>
      </c>
      <c r="AO169" s="2">
        <f t="shared" ref="AO169:BC169" si="496">AO25+AO41+AO57+AO73+AO89+AO137</f>
        <v>0</v>
      </c>
      <c r="AP169" s="2">
        <f t="shared" si="496"/>
        <v>0</v>
      </c>
      <c r="AQ169" s="2">
        <f t="shared" si="496"/>
        <v>0</v>
      </c>
      <c r="AR169" s="2">
        <f t="shared" si="496"/>
        <v>0</v>
      </c>
      <c r="AS169" s="2">
        <f t="shared" si="496"/>
        <v>0</v>
      </c>
      <c r="AT169" s="2">
        <f t="shared" si="496"/>
        <v>0</v>
      </c>
      <c r="AU169" s="2">
        <f t="shared" si="496"/>
        <v>0</v>
      </c>
      <c r="AV169" s="2">
        <f t="shared" si="496"/>
        <v>0</v>
      </c>
      <c r="AW169" s="2">
        <f t="shared" si="496"/>
        <v>0</v>
      </c>
      <c r="AX169" s="2">
        <f t="shared" si="496"/>
        <v>0</v>
      </c>
      <c r="AY169" s="2">
        <f t="shared" si="496"/>
        <v>0</v>
      </c>
      <c r="AZ169" s="2">
        <f t="shared" si="496"/>
        <v>0</v>
      </c>
      <c r="BA169" s="74">
        <f t="shared" si="496"/>
        <v>0</v>
      </c>
      <c r="BB169" s="74">
        <f t="shared" si="496"/>
        <v>0</v>
      </c>
      <c r="BC169" s="74">
        <f t="shared" si="496"/>
        <v>0</v>
      </c>
      <c r="BD169" s="25">
        <f t="shared" si="475"/>
        <v>0</v>
      </c>
      <c r="BF169" s="161"/>
      <c r="BG169" s="2" t="s">
        <v>38</v>
      </c>
      <c r="BH169" s="2">
        <f t="shared" ref="BH169:BV169" si="497">BH25+BH41+BH57+BH73+BH89+BH137</f>
        <v>0</v>
      </c>
      <c r="BI169" s="2">
        <f t="shared" si="497"/>
        <v>0</v>
      </c>
      <c r="BJ169" s="2">
        <f t="shared" si="497"/>
        <v>0</v>
      </c>
      <c r="BK169" s="2">
        <f t="shared" si="497"/>
        <v>0</v>
      </c>
      <c r="BL169" s="2">
        <f t="shared" si="497"/>
        <v>0</v>
      </c>
      <c r="BM169" s="2">
        <f t="shared" si="497"/>
        <v>0</v>
      </c>
      <c r="BN169" s="2">
        <f t="shared" si="497"/>
        <v>0</v>
      </c>
      <c r="BO169" s="2">
        <f t="shared" si="497"/>
        <v>0</v>
      </c>
      <c r="BP169" s="2">
        <f t="shared" si="497"/>
        <v>0</v>
      </c>
      <c r="BQ169" s="2">
        <f t="shared" si="497"/>
        <v>0</v>
      </c>
      <c r="BR169" s="2">
        <f t="shared" si="497"/>
        <v>0</v>
      </c>
      <c r="BS169" s="2">
        <f t="shared" si="497"/>
        <v>0</v>
      </c>
      <c r="BT169" s="74">
        <f t="shared" si="497"/>
        <v>0</v>
      </c>
      <c r="BU169" s="74">
        <f t="shared" si="497"/>
        <v>0</v>
      </c>
      <c r="BV169" s="74">
        <f t="shared" si="497"/>
        <v>0</v>
      </c>
      <c r="BW169" s="25">
        <f t="shared" si="477"/>
        <v>0</v>
      </c>
    </row>
    <row r="170" spans="1:75" x14ac:dyDescent="0.25">
      <c r="A170" s="161"/>
      <c r="B170" s="2" t="s">
        <v>37</v>
      </c>
      <c r="C170" s="2">
        <f t="shared" ref="C170:Q170" si="498">C26+C42+C58+C74+C90+C138</f>
        <v>0</v>
      </c>
      <c r="D170" s="2">
        <f t="shared" si="498"/>
        <v>0</v>
      </c>
      <c r="E170" s="2">
        <f t="shared" si="498"/>
        <v>0</v>
      </c>
      <c r="F170" s="2">
        <f t="shared" si="498"/>
        <v>4005.5200382245484</v>
      </c>
      <c r="G170" s="2">
        <f t="shared" si="498"/>
        <v>4930.9224098805216</v>
      </c>
      <c r="H170" s="2">
        <f t="shared" si="498"/>
        <v>31913.894511605733</v>
      </c>
      <c r="I170" s="40">
        <f t="shared" si="498"/>
        <v>7598.6812898051803</v>
      </c>
      <c r="J170" s="40">
        <f t="shared" si="498"/>
        <v>31699.455984811961</v>
      </c>
      <c r="K170" s="40">
        <f t="shared" si="498"/>
        <v>56542.874825471714</v>
      </c>
      <c r="L170" s="40">
        <f t="shared" si="498"/>
        <v>0</v>
      </c>
      <c r="M170" s="2">
        <f t="shared" si="498"/>
        <v>384939.71195552085</v>
      </c>
      <c r="N170" s="2">
        <f t="shared" si="498"/>
        <v>1370321.1647565856</v>
      </c>
      <c r="O170" s="74">
        <f t="shared" si="498"/>
        <v>0</v>
      </c>
      <c r="P170" s="74">
        <f t="shared" si="498"/>
        <v>0</v>
      </c>
      <c r="Q170" s="74">
        <f t="shared" si="498"/>
        <v>0</v>
      </c>
      <c r="R170" s="25">
        <f t="shared" si="471"/>
        <v>1891952.2257719061</v>
      </c>
      <c r="T170" s="161"/>
      <c r="U170" s="2" t="s">
        <v>37</v>
      </c>
      <c r="V170" s="2">
        <f t="shared" ref="V170:AJ170" si="499">V26+V42+V58+V74+V90+V138</f>
        <v>0</v>
      </c>
      <c r="W170" s="2">
        <f t="shared" si="499"/>
        <v>8649.0099082083507</v>
      </c>
      <c r="X170" s="2">
        <f t="shared" si="499"/>
        <v>119806.32771389549</v>
      </c>
      <c r="Y170" s="2">
        <f t="shared" si="499"/>
        <v>224890.59004000446</v>
      </c>
      <c r="Z170" s="2">
        <f t="shared" si="499"/>
        <v>163383.23617399082</v>
      </c>
      <c r="AA170" s="2">
        <f t="shared" si="499"/>
        <v>1293779.3755032602</v>
      </c>
      <c r="AB170" s="40">
        <f t="shared" si="499"/>
        <v>107529.12559846223</v>
      </c>
      <c r="AC170" s="40">
        <f t="shared" si="499"/>
        <v>451699.34301645227</v>
      </c>
      <c r="AD170" s="40">
        <f t="shared" si="499"/>
        <v>2182071.6289900355</v>
      </c>
      <c r="AE170" s="40">
        <f t="shared" si="499"/>
        <v>1542454.3109775635</v>
      </c>
      <c r="AF170" s="2">
        <f t="shared" si="499"/>
        <v>650584.86573343573</v>
      </c>
      <c r="AG170" s="2">
        <f t="shared" si="499"/>
        <v>4999701.8066344019</v>
      </c>
      <c r="AH170" s="74">
        <f t="shared" si="499"/>
        <v>0</v>
      </c>
      <c r="AI170" s="74">
        <f t="shared" si="499"/>
        <v>0</v>
      </c>
      <c r="AJ170" s="74">
        <f t="shared" si="499"/>
        <v>0</v>
      </c>
      <c r="AK170" s="25">
        <f t="shared" si="473"/>
        <v>11744549.620289709</v>
      </c>
      <c r="AM170" s="161"/>
      <c r="AN170" s="2" t="s">
        <v>37</v>
      </c>
      <c r="AO170" s="2">
        <f t="shared" ref="AO170:BC170" si="500">AO26+AO42+AO58+AO74+AO90+AO138</f>
        <v>0</v>
      </c>
      <c r="AP170" s="2">
        <f t="shared" si="500"/>
        <v>0</v>
      </c>
      <c r="AQ170" s="2">
        <f t="shared" si="500"/>
        <v>20117.130083562297</v>
      </c>
      <c r="AR170" s="2">
        <f t="shared" si="500"/>
        <v>0</v>
      </c>
      <c r="AS170" s="2">
        <f t="shared" si="500"/>
        <v>44708</v>
      </c>
      <c r="AT170" s="2">
        <f t="shared" si="500"/>
        <v>131681.23410925918</v>
      </c>
      <c r="AU170" s="40">
        <f t="shared" si="500"/>
        <v>0</v>
      </c>
      <c r="AV170" s="40">
        <f t="shared" si="500"/>
        <v>71744.399999999994</v>
      </c>
      <c r="AW170" s="40">
        <f t="shared" si="500"/>
        <v>11427.50692470829</v>
      </c>
      <c r="AX170" s="40">
        <f t="shared" si="500"/>
        <v>0</v>
      </c>
      <c r="AY170" s="2">
        <f t="shared" si="500"/>
        <v>323933.79795262089</v>
      </c>
      <c r="AZ170" s="2">
        <f t="shared" si="500"/>
        <v>2637805.8930334328</v>
      </c>
      <c r="BA170" s="74">
        <f t="shared" si="500"/>
        <v>0</v>
      </c>
      <c r="BB170" s="74">
        <f t="shared" si="500"/>
        <v>0</v>
      </c>
      <c r="BC170" s="74">
        <f t="shared" si="500"/>
        <v>0</v>
      </c>
      <c r="BD170" s="25">
        <f t="shared" si="475"/>
        <v>3241417.9621035834</v>
      </c>
      <c r="BE170" s="46"/>
      <c r="BF170" s="161"/>
      <c r="BG170" s="2" t="s">
        <v>37</v>
      </c>
      <c r="BH170" s="2">
        <f t="shared" ref="BH170:BV170" si="501">BH26+BH42+BH58+BH74+BH90+BH138</f>
        <v>0</v>
      </c>
      <c r="BI170" s="2">
        <f t="shared" si="501"/>
        <v>0</v>
      </c>
      <c r="BJ170" s="2">
        <f t="shared" si="501"/>
        <v>0</v>
      </c>
      <c r="BK170" s="2">
        <f t="shared" si="501"/>
        <v>0</v>
      </c>
      <c r="BL170" s="2">
        <f t="shared" si="501"/>
        <v>0</v>
      </c>
      <c r="BM170" s="2">
        <f t="shared" si="501"/>
        <v>0</v>
      </c>
      <c r="BN170" s="40">
        <f t="shared" si="501"/>
        <v>0</v>
      </c>
      <c r="BO170" s="40">
        <f t="shared" si="501"/>
        <v>0</v>
      </c>
      <c r="BP170" s="40">
        <f t="shared" si="501"/>
        <v>0</v>
      </c>
      <c r="BQ170" s="40">
        <f t="shared" si="501"/>
        <v>0</v>
      </c>
      <c r="BR170" s="2">
        <f t="shared" si="501"/>
        <v>0</v>
      </c>
      <c r="BS170" s="2">
        <f t="shared" si="501"/>
        <v>0</v>
      </c>
      <c r="BT170" s="74">
        <f t="shared" si="501"/>
        <v>0</v>
      </c>
      <c r="BU170" s="74">
        <f t="shared" si="501"/>
        <v>0</v>
      </c>
      <c r="BV170" s="74">
        <f t="shared" si="501"/>
        <v>0</v>
      </c>
      <c r="BW170" s="25">
        <f t="shared" si="477"/>
        <v>0</v>
      </c>
    </row>
    <row r="171" spans="1:75" x14ac:dyDescent="0.25">
      <c r="A171" s="161"/>
      <c r="B171" s="2" t="s">
        <v>36</v>
      </c>
      <c r="C171" s="2">
        <f t="shared" ref="C171:Q171" si="502">C27+C43+C59+C75+C91+C139</f>
        <v>0</v>
      </c>
      <c r="D171" s="2">
        <f t="shared" si="502"/>
        <v>391564.48041270894</v>
      </c>
      <c r="E171" s="2">
        <f t="shared" si="502"/>
        <v>1692986.0049503471</v>
      </c>
      <c r="F171" s="2">
        <f t="shared" si="502"/>
        <v>722815.85990550613</v>
      </c>
      <c r="G171" s="2">
        <f t="shared" si="502"/>
        <v>1006644.570614093</v>
      </c>
      <c r="H171" s="2">
        <f t="shared" si="502"/>
        <v>1460992.0342448815</v>
      </c>
      <c r="I171" s="40">
        <f t="shared" si="502"/>
        <v>486005.57986112894</v>
      </c>
      <c r="J171" s="40">
        <f t="shared" si="502"/>
        <v>847983.98437441944</v>
      </c>
      <c r="K171" s="40">
        <f t="shared" si="502"/>
        <v>1589442.5890687983</v>
      </c>
      <c r="L171" s="40">
        <f t="shared" si="502"/>
        <v>755308.3003802076</v>
      </c>
      <c r="M171" s="2">
        <f t="shared" si="502"/>
        <v>1428792.3012518387</v>
      </c>
      <c r="N171" s="2">
        <f t="shared" si="502"/>
        <v>6231578.9177284576</v>
      </c>
      <c r="O171" s="74">
        <f t="shared" si="502"/>
        <v>0</v>
      </c>
      <c r="P171" s="74">
        <f t="shared" si="502"/>
        <v>0</v>
      </c>
      <c r="Q171" s="74">
        <f t="shared" si="502"/>
        <v>0</v>
      </c>
      <c r="R171" s="25">
        <f t="shared" si="471"/>
        <v>16614114.622792387</v>
      </c>
      <c r="T171" s="161"/>
      <c r="U171" s="2" t="s">
        <v>36</v>
      </c>
      <c r="V171" s="2">
        <f t="shared" ref="V171:AJ171" si="503">V27+V43+V59+V75+V91+V139</f>
        <v>0</v>
      </c>
      <c r="W171" s="2">
        <f t="shared" si="503"/>
        <v>304297.8162237198</v>
      </c>
      <c r="X171" s="2">
        <f t="shared" si="503"/>
        <v>822729.00885931484</v>
      </c>
      <c r="Y171" s="2">
        <f t="shared" si="503"/>
        <v>1448227.8237436865</v>
      </c>
      <c r="Z171" s="2">
        <f t="shared" si="503"/>
        <v>1273383.9794621691</v>
      </c>
      <c r="AA171" s="2">
        <f t="shared" si="503"/>
        <v>867026.04600497626</v>
      </c>
      <c r="AB171" s="40">
        <f t="shared" si="503"/>
        <v>526522.51715027215</v>
      </c>
      <c r="AC171" s="40">
        <f t="shared" si="503"/>
        <v>4100184.4080973295</v>
      </c>
      <c r="AD171" s="40">
        <f t="shared" si="503"/>
        <v>3307699.7150442363</v>
      </c>
      <c r="AE171" s="40">
        <f t="shared" si="503"/>
        <v>1171059.7442993333</v>
      </c>
      <c r="AF171" s="2">
        <f t="shared" si="503"/>
        <v>1487325.3315085969</v>
      </c>
      <c r="AG171" s="2">
        <f t="shared" si="503"/>
        <v>10351244.614885276</v>
      </c>
      <c r="AH171" s="74">
        <f t="shared" si="503"/>
        <v>0</v>
      </c>
      <c r="AI171" s="74">
        <f t="shared" si="503"/>
        <v>0</v>
      </c>
      <c r="AJ171" s="74">
        <f t="shared" si="503"/>
        <v>0</v>
      </c>
      <c r="AK171" s="25">
        <f t="shared" si="473"/>
        <v>25659701.005278908</v>
      </c>
      <c r="AM171" s="161"/>
      <c r="AN171" s="2" t="s">
        <v>36</v>
      </c>
      <c r="AO171" s="2">
        <f t="shared" ref="AO171:BC171" si="504">AO27+AO43+AO59+AO75+AO91+AO139</f>
        <v>0</v>
      </c>
      <c r="AP171" s="2">
        <f t="shared" si="504"/>
        <v>82858.238479430322</v>
      </c>
      <c r="AQ171" s="2">
        <f t="shared" si="504"/>
        <v>86274.883761258781</v>
      </c>
      <c r="AR171" s="2">
        <f t="shared" si="504"/>
        <v>44474.913756008849</v>
      </c>
      <c r="AS171" s="2">
        <f t="shared" si="504"/>
        <v>512761.8730960149</v>
      </c>
      <c r="AT171" s="2">
        <f t="shared" si="504"/>
        <v>307921.07002123538</v>
      </c>
      <c r="AU171" s="40">
        <f t="shared" si="504"/>
        <v>125492.59272876203</v>
      </c>
      <c r="AV171" s="40">
        <f t="shared" si="504"/>
        <v>421197.79519766016</v>
      </c>
      <c r="AW171" s="40">
        <f t="shared" si="504"/>
        <v>340220.61671144021</v>
      </c>
      <c r="AX171" s="40">
        <f t="shared" si="504"/>
        <v>368548.59993988316</v>
      </c>
      <c r="AY171" s="2">
        <f t="shared" si="504"/>
        <v>3018181.020637468</v>
      </c>
      <c r="AZ171" s="2">
        <f t="shared" si="504"/>
        <v>2889359.0198656842</v>
      </c>
      <c r="BA171" s="74">
        <f t="shared" si="504"/>
        <v>0</v>
      </c>
      <c r="BB171" s="74">
        <f t="shared" si="504"/>
        <v>0</v>
      </c>
      <c r="BC171" s="74">
        <f t="shared" si="504"/>
        <v>0</v>
      </c>
      <c r="BD171" s="25">
        <f t="shared" si="475"/>
        <v>8197290.6241948456</v>
      </c>
      <c r="BE171" s="46"/>
      <c r="BF171" s="161"/>
      <c r="BG171" s="2" t="s">
        <v>36</v>
      </c>
      <c r="BH171" s="2">
        <f t="shared" ref="BH171:BV171" si="505">BH27+BH43+BH59+BH75+BH91+BH139</f>
        <v>0</v>
      </c>
      <c r="BI171" s="2">
        <f t="shared" si="505"/>
        <v>39862.177680000001</v>
      </c>
      <c r="BJ171" s="2">
        <f t="shared" si="505"/>
        <v>17196.990236487061</v>
      </c>
      <c r="BK171" s="2">
        <f t="shared" si="505"/>
        <v>0</v>
      </c>
      <c r="BL171" s="2">
        <f t="shared" si="505"/>
        <v>5481.2067978932091</v>
      </c>
      <c r="BM171" s="2">
        <f t="shared" si="505"/>
        <v>0</v>
      </c>
      <c r="BN171" s="40">
        <f t="shared" si="505"/>
        <v>59595.954965012155</v>
      </c>
      <c r="BO171" s="40">
        <f t="shared" si="505"/>
        <v>138590.43566381015</v>
      </c>
      <c r="BP171" s="40">
        <f t="shared" si="505"/>
        <v>0</v>
      </c>
      <c r="BQ171" s="40">
        <f t="shared" si="505"/>
        <v>0</v>
      </c>
      <c r="BR171" s="2">
        <f t="shared" si="505"/>
        <v>16600.634130077608</v>
      </c>
      <c r="BS171" s="2">
        <f t="shared" si="505"/>
        <v>713710.48149133741</v>
      </c>
      <c r="BT171" s="74">
        <f t="shared" si="505"/>
        <v>0</v>
      </c>
      <c r="BU171" s="74">
        <f t="shared" si="505"/>
        <v>0</v>
      </c>
      <c r="BV171" s="74">
        <f t="shared" si="505"/>
        <v>0</v>
      </c>
      <c r="BW171" s="25">
        <f t="shared" si="477"/>
        <v>991037.88096461759</v>
      </c>
    </row>
    <row r="172" spans="1:75" x14ac:dyDescent="0.25">
      <c r="A172" s="161"/>
      <c r="B172" s="2" t="s">
        <v>35</v>
      </c>
      <c r="C172" s="2">
        <f t="shared" ref="C172:Q172" si="506">C28+C44+C60+C76+C92+C140</f>
        <v>0</v>
      </c>
      <c r="D172" s="2">
        <f t="shared" si="506"/>
        <v>0</v>
      </c>
      <c r="E172" s="2">
        <f t="shared" si="506"/>
        <v>5853.1455385494946</v>
      </c>
      <c r="F172" s="2">
        <f t="shared" si="506"/>
        <v>0</v>
      </c>
      <c r="G172" s="2">
        <f t="shared" si="506"/>
        <v>4291.3080746888827</v>
      </c>
      <c r="H172" s="2">
        <f t="shared" si="506"/>
        <v>0</v>
      </c>
      <c r="I172" s="40">
        <f t="shared" si="506"/>
        <v>0</v>
      </c>
      <c r="J172" s="40">
        <f t="shared" si="506"/>
        <v>0</v>
      </c>
      <c r="K172" s="40">
        <f t="shared" si="506"/>
        <v>2926.5727692747473</v>
      </c>
      <c r="L172" s="40">
        <f t="shared" si="506"/>
        <v>0</v>
      </c>
      <c r="M172" s="2">
        <f t="shared" si="506"/>
        <v>32060.8990230579</v>
      </c>
      <c r="N172" s="2">
        <f t="shared" si="506"/>
        <v>7729.676606928042</v>
      </c>
      <c r="O172" s="74">
        <f t="shared" si="506"/>
        <v>0</v>
      </c>
      <c r="P172" s="74">
        <f t="shared" si="506"/>
        <v>0</v>
      </c>
      <c r="Q172" s="74">
        <f t="shared" si="506"/>
        <v>0</v>
      </c>
      <c r="R172" s="25">
        <f t="shared" si="471"/>
        <v>52861.602012499068</v>
      </c>
      <c r="T172" s="161"/>
      <c r="U172" s="2" t="s">
        <v>35</v>
      </c>
      <c r="V172" s="2">
        <f t="shared" ref="V172:AJ172" si="507">V28+V44+V60+V76+V92+V140</f>
        <v>0</v>
      </c>
      <c r="W172" s="2">
        <f t="shared" si="507"/>
        <v>0</v>
      </c>
      <c r="X172" s="2">
        <f t="shared" si="507"/>
        <v>13169.577461736362</v>
      </c>
      <c r="Y172" s="2">
        <f t="shared" si="507"/>
        <v>0</v>
      </c>
      <c r="Z172" s="2">
        <f t="shared" si="507"/>
        <v>21949.295769560602</v>
      </c>
      <c r="AA172" s="2">
        <f t="shared" si="507"/>
        <v>5853.1455385494946</v>
      </c>
      <c r="AB172" s="40">
        <f t="shared" si="507"/>
        <v>5853.1455385494946</v>
      </c>
      <c r="AC172" s="40">
        <f t="shared" si="507"/>
        <v>0</v>
      </c>
      <c r="AD172" s="40">
        <f t="shared" si="507"/>
        <v>73424</v>
      </c>
      <c r="AE172" s="40">
        <f t="shared" si="507"/>
        <v>30140.237094652595</v>
      </c>
      <c r="AF172" s="2">
        <f t="shared" si="507"/>
        <v>24875.868538835352</v>
      </c>
      <c r="AG172" s="2">
        <f t="shared" si="507"/>
        <v>5853.1455385494946</v>
      </c>
      <c r="AH172" s="74">
        <f t="shared" si="507"/>
        <v>0</v>
      </c>
      <c r="AI172" s="74">
        <f t="shared" si="507"/>
        <v>0</v>
      </c>
      <c r="AJ172" s="74">
        <f t="shared" si="507"/>
        <v>0</v>
      </c>
      <c r="AK172" s="25">
        <f t="shared" si="473"/>
        <v>181118.41548043338</v>
      </c>
      <c r="AM172" s="161"/>
      <c r="AN172" s="2" t="s">
        <v>35</v>
      </c>
      <c r="AO172" s="2">
        <f t="shared" ref="AO172:BC172" si="508">AO28+AO44+AO60+AO76+AO92+AO140</f>
        <v>0</v>
      </c>
      <c r="AP172" s="2">
        <f t="shared" si="508"/>
        <v>0</v>
      </c>
      <c r="AQ172" s="2">
        <f t="shared" si="508"/>
        <v>0</v>
      </c>
      <c r="AR172" s="2">
        <f t="shared" si="508"/>
        <v>0</v>
      </c>
      <c r="AS172" s="2">
        <f t="shared" si="508"/>
        <v>0</v>
      </c>
      <c r="AT172" s="2">
        <f t="shared" si="508"/>
        <v>0</v>
      </c>
      <c r="AU172" s="40">
        <f t="shared" si="508"/>
        <v>0</v>
      </c>
      <c r="AV172" s="40">
        <f t="shared" si="508"/>
        <v>0</v>
      </c>
      <c r="AW172" s="40">
        <f t="shared" si="508"/>
        <v>0</v>
      </c>
      <c r="AX172" s="40">
        <f t="shared" si="508"/>
        <v>0</v>
      </c>
      <c r="AY172" s="2">
        <f t="shared" si="508"/>
        <v>0</v>
      </c>
      <c r="AZ172" s="2">
        <f t="shared" si="508"/>
        <v>0</v>
      </c>
      <c r="BA172" s="74">
        <f t="shared" si="508"/>
        <v>0</v>
      </c>
      <c r="BB172" s="74">
        <f t="shared" si="508"/>
        <v>0</v>
      </c>
      <c r="BC172" s="74">
        <f t="shared" si="508"/>
        <v>0</v>
      </c>
      <c r="BD172" s="25">
        <f t="shared" si="475"/>
        <v>0</v>
      </c>
      <c r="BE172" s="46"/>
      <c r="BF172" s="161"/>
      <c r="BG172" s="2" t="s">
        <v>35</v>
      </c>
      <c r="BH172" s="2">
        <f t="shared" ref="BH172:BV172" si="509">BH28+BH44+BH60+BH76+BH92+BH140</f>
        <v>0</v>
      </c>
      <c r="BI172" s="2">
        <f t="shared" si="509"/>
        <v>0</v>
      </c>
      <c r="BJ172" s="2">
        <f t="shared" si="509"/>
        <v>0</v>
      </c>
      <c r="BK172" s="2">
        <f t="shared" si="509"/>
        <v>0</v>
      </c>
      <c r="BL172" s="2">
        <f t="shared" si="509"/>
        <v>0</v>
      </c>
      <c r="BM172" s="2">
        <f t="shared" si="509"/>
        <v>0</v>
      </c>
      <c r="BN172" s="40">
        <f t="shared" si="509"/>
        <v>0</v>
      </c>
      <c r="BO172" s="40">
        <f t="shared" si="509"/>
        <v>0</v>
      </c>
      <c r="BP172" s="40">
        <f t="shared" si="509"/>
        <v>0</v>
      </c>
      <c r="BQ172" s="40">
        <f t="shared" si="509"/>
        <v>0</v>
      </c>
      <c r="BR172" s="2">
        <f t="shared" si="509"/>
        <v>0</v>
      </c>
      <c r="BS172" s="2">
        <f t="shared" si="509"/>
        <v>0</v>
      </c>
      <c r="BT172" s="74">
        <f t="shared" si="509"/>
        <v>0</v>
      </c>
      <c r="BU172" s="74">
        <f t="shared" si="509"/>
        <v>0</v>
      </c>
      <c r="BV172" s="74">
        <f t="shared" si="509"/>
        <v>0</v>
      </c>
      <c r="BW172" s="25">
        <f t="shared" si="477"/>
        <v>0</v>
      </c>
    </row>
    <row r="173" spans="1:75" x14ac:dyDescent="0.25">
      <c r="A173" s="161"/>
      <c r="B173" s="2" t="s">
        <v>34</v>
      </c>
      <c r="C173" s="2">
        <f t="shared" ref="C173:Q173" si="510">C29+C45+C61+C77+C93+C141</f>
        <v>0</v>
      </c>
      <c r="D173" s="2">
        <f t="shared" si="510"/>
        <v>0</v>
      </c>
      <c r="E173" s="2">
        <f t="shared" si="510"/>
        <v>0</v>
      </c>
      <c r="F173" s="2">
        <f t="shared" si="510"/>
        <v>0</v>
      </c>
      <c r="G173" s="2">
        <f t="shared" si="510"/>
        <v>0</v>
      </c>
      <c r="H173" s="2">
        <f t="shared" si="510"/>
        <v>0</v>
      </c>
      <c r="I173" s="40">
        <f t="shared" si="510"/>
        <v>0</v>
      </c>
      <c r="J173" s="40">
        <f t="shared" si="510"/>
        <v>0</v>
      </c>
      <c r="K173" s="40">
        <f t="shared" si="510"/>
        <v>0</v>
      </c>
      <c r="L173" s="40">
        <f t="shared" si="510"/>
        <v>0</v>
      </c>
      <c r="M173" s="2">
        <f t="shared" si="510"/>
        <v>0</v>
      </c>
      <c r="N173" s="2">
        <f t="shared" si="510"/>
        <v>25750.166165111863</v>
      </c>
      <c r="O173" s="74">
        <f t="shared" si="510"/>
        <v>0</v>
      </c>
      <c r="P173" s="74">
        <f t="shared" si="510"/>
        <v>0</v>
      </c>
      <c r="Q173" s="74">
        <f t="shared" si="510"/>
        <v>0</v>
      </c>
      <c r="R173" s="25">
        <f t="shared" si="471"/>
        <v>25750.166165111863</v>
      </c>
      <c r="T173" s="161"/>
      <c r="U173" s="2" t="s">
        <v>34</v>
      </c>
      <c r="V173" s="2">
        <f t="shared" ref="V173:AJ173" si="511">V29+V45+V61+V77+V93+V141</f>
        <v>0</v>
      </c>
      <c r="W173" s="2">
        <f t="shared" si="511"/>
        <v>0</v>
      </c>
      <c r="X173" s="2">
        <f t="shared" si="511"/>
        <v>111013.09322038211</v>
      </c>
      <c r="Y173" s="2">
        <f t="shared" si="511"/>
        <v>0</v>
      </c>
      <c r="Z173" s="2">
        <f t="shared" si="511"/>
        <v>0</v>
      </c>
      <c r="AA173" s="2">
        <f t="shared" si="511"/>
        <v>0</v>
      </c>
      <c r="AB173" s="40">
        <f t="shared" si="511"/>
        <v>190765.12917909876</v>
      </c>
      <c r="AC173" s="40">
        <f t="shared" si="511"/>
        <v>57608.723717891196</v>
      </c>
      <c r="AD173" s="40">
        <f t="shared" si="511"/>
        <v>0</v>
      </c>
      <c r="AE173" s="40">
        <f t="shared" si="511"/>
        <v>34990.200341580246</v>
      </c>
      <c r="AF173" s="2">
        <f t="shared" si="511"/>
        <v>0</v>
      </c>
      <c r="AG173" s="2">
        <f t="shared" si="511"/>
        <v>22747.601867922909</v>
      </c>
      <c r="AH173" s="74">
        <f t="shared" si="511"/>
        <v>0</v>
      </c>
      <c r="AI173" s="74">
        <f t="shared" si="511"/>
        <v>0</v>
      </c>
      <c r="AJ173" s="74">
        <f t="shared" si="511"/>
        <v>0</v>
      </c>
      <c r="AK173" s="25">
        <f t="shared" si="473"/>
        <v>417124.74832687527</v>
      </c>
      <c r="AM173" s="161"/>
      <c r="AN173" s="2" t="s">
        <v>34</v>
      </c>
      <c r="AO173" s="2">
        <f t="shared" ref="AO173:BC173" si="512">AO29+AO45+AO61+AO77+AO93+AO141</f>
        <v>0</v>
      </c>
      <c r="AP173" s="2">
        <f t="shared" si="512"/>
        <v>0</v>
      </c>
      <c r="AQ173" s="2">
        <f t="shared" si="512"/>
        <v>0</v>
      </c>
      <c r="AR173" s="2">
        <f t="shared" si="512"/>
        <v>0</v>
      </c>
      <c r="AS173" s="2">
        <f t="shared" si="512"/>
        <v>0</v>
      </c>
      <c r="AT173" s="2">
        <f t="shared" si="512"/>
        <v>0</v>
      </c>
      <c r="AU173" s="40">
        <f t="shared" si="512"/>
        <v>0</v>
      </c>
      <c r="AV173" s="40">
        <f t="shared" si="512"/>
        <v>812174</v>
      </c>
      <c r="AW173" s="40">
        <f t="shared" si="512"/>
        <v>0</v>
      </c>
      <c r="AX173" s="40">
        <f t="shared" si="512"/>
        <v>0</v>
      </c>
      <c r="AY173" s="2">
        <f t="shared" si="512"/>
        <v>0</v>
      </c>
      <c r="AZ173" s="2">
        <f t="shared" si="512"/>
        <v>0</v>
      </c>
      <c r="BA173" s="74">
        <f t="shared" si="512"/>
        <v>0</v>
      </c>
      <c r="BB173" s="74">
        <f t="shared" si="512"/>
        <v>0</v>
      </c>
      <c r="BC173" s="74">
        <f t="shared" si="512"/>
        <v>0</v>
      </c>
      <c r="BD173" s="25">
        <f t="shared" si="475"/>
        <v>812174</v>
      </c>
      <c r="BE173" s="46"/>
      <c r="BF173" s="161"/>
      <c r="BG173" s="2" t="s">
        <v>34</v>
      </c>
      <c r="BH173" s="2">
        <f t="shared" ref="BH173:BV173" si="513">BH29+BH45+BH61+BH77+BH93+BH141</f>
        <v>0</v>
      </c>
      <c r="BI173" s="2">
        <f t="shared" si="513"/>
        <v>0</v>
      </c>
      <c r="BJ173" s="2">
        <f t="shared" si="513"/>
        <v>0</v>
      </c>
      <c r="BK173" s="2">
        <f t="shared" si="513"/>
        <v>0</v>
      </c>
      <c r="BL173" s="2">
        <f t="shared" si="513"/>
        <v>0</v>
      </c>
      <c r="BM173" s="2">
        <f t="shared" si="513"/>
        <v>0</v>
      </c>
      <c r="BN173" s="40">
        <f t="shared" si="513"/>
        <v>0</v>
      </c>
      <c r="BO173" s="40">
        <f t="shared" si="513"/>
        <v>0</v>
      </c>
      <c r="BP173" s="40">
        <f t="shared" si="513"/>
        <v>0</v>
      </c>
      <c r="BQ173" s="40">
        <f t="shared" si="513"/>
        <v>0</v>
      </c>
      <c r="BR173" s="2">
        <f t="shared" si="513"/>
        <v>0</v>
      </c>
      <c r="BS173" s="2">
        <f t="shared" si="513"/>
        <v>0</v>
      </c>
      <c r="BT173" s="74">
        <f t="shared" si="513"/>
        <v>0</v>
      </c>
      <c r="BU173" s="74">
        <f t="shared" si="513"/>
        <v>0</v>
      </c>
      <c r="BV173" s="74">
        <f t="shared" si="513"/>
        <v>0</v>
      </c>
      <c r="BW173" s="25">
        <f t="shared" si="477"/>
        <v>0</v>
      </c>
    </row>
    <row r="174" spans="1:75" x14ac:dyDescent="0.25">
      <c r="A174" s="161"/>
      <c r="B174" s="2" t="s">
        <v>33</v>
      </c>
      <c r="C174" s="2">
        <f t="shared" ref="C174:Q174" si="514">C30+C46+C62+C78+C94+C142</f>
        <v>0</v>
      </c>
      <c r="D174" s="2">
        <f t="shared" si="514"/>
        <v>0</v>
      </c>
      <c r="E174" s="2">
        <f t="shared" si="514"/>
        <v>0</v>
      </c>
      <c r="F174" s="2">
        <f t="shared" si="514"/>
        <v>0</v>
      </c>
      <c r="G174" s="2">
        <f t="shared" si="514"/>
        <v>0</v>
      </c>
      <c r="H174" s="2">
        <f t="shared" si="514"/>
        <v>0</v>
      </c>
      <c r="I174" s="2">
        <f t="shared" si="514"/>
        <v>0</v>
      </c>
      <c r="J174" s="2">
        <f t="shared" si="514"/>
        <v>0</v>
      </c>
      <c r="K174" s="2">
        <f t="shared" si="514"/>
        <v>0</v>
      </c>
      <c r="L174" s="2">
        <f t="shared" si="514"/>
        <v>0</v>
      </c>
      <c r="M174" s="2">
        <f t="shared" si="514"/>
        <v>0</v>
      </c>
      <c r="N174" s="2">
        <f t="shared" si="514"/>
        <v>218234.01870962113</v>
      </c>
      <c r="O174" s="74">
        <f t="shared" si="514"/>
        <v>0</v>
      </c>
      <c r="P174" s="74">
        <f t="shared" si="514"/>
        <v>0</v>
      </c>
      <c r="Q174" s="74">
        <f t="shared" si="514"/>
        <v>0</v>
      </c>
      <c r="R174" s="25">
        <f t="shared" si="471"/>
        <v>218234.01870962113</v>
      </c>
      <c r="T174" s="161"/>
      <c r="U174" s="2" t="s">
        <v>33</v>
      </c>
      <c r="V174" s="2">
        <f t="shared" ref="V174:AJ174" si="515">V30+V46+V62+V78+V94+V142</f>
        <v>0</v>
      </c>
      <c r="W174" s="2">
        <f t="shared" si="515"/>
        <v>0</v>
      </c>
      <c r="X174" s="2">
        <f t="shared" si="515"/>
        <v>0</v>
      </c>
      <c r="Y174" s="2">
        <f t="shared" si="515"/>
        <v>0</v>
      </c>
      <c r="Z174" s="2">
        <f t="shared" si="515"/>
        <v>0</v>
      </c>
      <c r="AA174" s="2">
        <f t="shared" si="515"/>
        <v>0</v>
      </c>
      <c r="AB174" s="2">
        <f t="shared" si="515"/>
        <v>0</v>
      </c>
      <c r="AC174" s="2">
        <f t="shared" si="515"/>
        <v>4518724</v>
      </c>
      <c r="AD174" s="2">
        <f t="shared" si="515"/>
        <v>63952.40324071236</v>
      </c>
      <c r="AE174" s="2">
        <f t="shared" si="515"/>
        <v>0</v>
      </c>
      <c r="AF174" s="2">
        <f t="shared" si="515"/>
        <v>19895.960114772559</v>
      </c>
      <c r="AG174" s="2">
        <f t="shared" si="515"/>
        <v>0</v>
      </c>
      <c r="AH174" s="74">
        <f t="shared" si="515"/>
        <v>0</v>
      </c>
      <c r="AI174" s="74">
        <f t="shared" si="515"/>
        <v>0</v>
      </c>
      <c r="AJ174" s="74">
        <f t="shared" si="515"/>
        <v>0</v>
      </c>
      <c r="AK174" s="25">
        <f t="shared" si="473"/>
        <v>4602572.3633554848</v>
      </c>
      <c r="AM174" s="161"/>
      <c r="AN174" s="2" t="s">
        <v>33</v>
      </c>
      <c r="AO174" s="2">
        <f t="shared" ref="AO174:BC174" si="516">AO30+AO46+AO62+AO78+AO94+AO142</f>
        <v>0</v>
      </c>
      <c r="AP174" s="2">
        <f t="shared" si="516"/>
        <v>0</v>
      </c>
      <c r="AQ174" s="2">
        <f t="shared" si="516"/>
        <v>0</v>
      </c>
      <c r="AR174" s="2">
        <f t="shared" si="516"/>
        <v>0</v>
      </c>
      <c r="AS174" s="2">
        <f t="shared" si="516"/>
        <v>154300</v>
      </c>
      <c r="AT174" s="2">
        <f t="shared" si="516"/>
        <v>0</v>
      </c>
      <c r="AU174" s="2">
        <f t="shared" si="516"/>
        <v>9195.3531601411651</v>
      </c>
      <c r="AV174" s="2">
        <f t="shared" si="516"/>
        <v>1168166</v>
      </c>
      <c r="AW174" s="2">
        <f t="shared" si="516"/>
        <v>0</v>
      </c>
      <c r="AX174" s="2">
        <f t="shared" si="516"/>
        <v>0</v>
      </c>
      <c r="AY174" s="2">
        <f t="shared" si="516"/>
        <v>2377322</v>
      </c>
      <c r="AZ174" s="2">
        <f t="shared" si="516"/>
        <v>4930793.274999992</v>
      </c>
      <c r="BA174" s="74">
        <f t="shared" si="516"/>
        <v>0</v>
      </c>
      <c r="BB174" s="74">
        <f t="shared" si="516"/>
        <v>0</v>
      </c>
      <c r="BC174" s="74">
        <f t="shared" si="516"/>
        <v>0</v>
      </c>
      <c r="BD174" s="25">
        <f t="shared" si="475"/>
        <v>8639776.628160134</v>
      </c>
      <c r="BF174" s="161"/>
      <c r="BG174" s="2" t="s">
        <v>33</v>
      </c>
      <c r="BH174" s="2">
        <f t="shared" ref="BH174:BV174" si="517">BH30+BH46+BH62+BH78+BH94+BH142</f>
        <v>0</v>
      </c>
      <c r="BI174" s="2">
        <f t="shared" si="517"/>
        <v>0</v>
      </c>
      <c r="BJ174" s="2">
        <f t="shared" si="517"/>
        <v>0</v>
      </c>
      <c r="BK174" s="2">
        <f t="shared" si="517"/>
        <v>0</v>
      </c>
      <c r="BL174" s="2">
        <f t="shared" si="517"/>
        <v>0</v>
      </c>
      <c r="BM174" s="2">
        <f t="shared" si="517"/>
        <v>0</v>
      </c>
      <c r="BN174" s="2">
        <f t="shared" si="517"/>
        <v>0</v>
      </c>
      <c r="BO174" s="2">
        <f t="shared" si="517"/>
        <v>0</v>
      </c>
      <c r="BP174" s="2">
        <f t="shared" si="517"/>
        <v>0</v>
      </c>
      <c r="BQ174" s="2">
        <f t="shared" si="517"/>
        <v>0</v>
      </c>
      <c r="BR174" s="2">
        <f t="shared" si="517"/>
        <v>0</v>
      </c>
      <c r="BS174" s="2">
        <f t="shared" si="517"/>
        <v>0</v>
      </c>
      <c r="BT174" s="74">
        <f t="shared" si="517"/>
        <v>0</v>
      </c>
      <c r="BU174" s="74">
        <f t="shared" si="517"/>
        <v>0</v>
      </c>
      <c r="BV174" s="74">
        <f t="shared" si="517"/>
        <v>0</v>
      </c>
      <c r="BW174" s="25">
        <f t="shared" si="477"/>
        <v>0</v>
      </c>
    </row>
    <row r="175" spans="1:75" x14ac:dyDescent="0.25">
      <c r="A175" s="161"/>
      <c r="B175" s="2" t="s">
        <v>32</v>
      </c>
      <c r="C175" s="2">
        <f t="shared" ref="C175:Q175" si="518">C31+C47+C63+C79+C95+C143</f>
        <v>0</v>
      </c>
      <c r="D175" s="2">
        <f t="shared" si="518"/>
        <v>0</v>
      </c>
      <c r="E175" s="2">
        <f t="shared" si="518"/>
        <v>70594.135159730751</v>
      </c>
      <c r="F175" s="2">
        <f t="shared" si="518"/>
        <v>73675.147695587235</v>
      </c>
      <c r="G175" s="2">
        <f t="shared" si="518"/>
        <v>39474.544681913343</v>
      </c>
      <c r="H175" s="2">
        <f t="shared" si="518"/>
        <v>0</v>
      </c>
      <c r="I175" s="2">
        <f t="shared" si="518"/>
        <v>5250.7840418805854</v>
      </c>
      <c r="J175" s="2">
        <f t="shared" si="518"/>
        <v>0</v>
      </c>
      <c r="K175" s="2">
        <f t="shared" si="518"/>
        <v>188306.16808218014</v>
      </c>
      <c r="L175" s="2">
        <f t="shared" si="518"/>
        <v>48419.559192228444</v>
      </c>
      <c r="M175" s="2">
        <f t="shared" si="518"/>
        <v>0</v>
      </c>
      <c r="N175" s="2">
        <f t="shared" si="518"/>
        <v>64267.039582079407</v>
      </c>
      <c r="O175" s="74">
        <f t="shared" si="518"/>
        <v>0</v>
      </c>
      <c r="P175" s="74">
        <f t="shared" si="518"/>
        <v>0</v>
      </c>
      <c r="Q175" s="74">
        <f t="shared" si="518"/>
        <v>0</v>
      </c>
      <c r="R175" s="25">
        <f t="shared" si="471"/>
        <v>489987.37843559985</v>
      </c>
      <c r="S175" s="50"/>
      <c r="T175" s="161"/>
      <c r="U175" s="2" t="s">
        <v>32</v>
      </c>
      <c r="V175" s="2">
        <f t="shared" ref="V175:AJ175" si="519">V31+V47+V63+V79+V95+V143</f>
        <v>0</v>
      </c>
      <c r="W175" s="2">
        <f t="shared" si="519"/>
        <v>0</v>
      </c>
      <c r="X175" s="2">
        <f t="shared" si="519"/>
        <v>0</v>
      </c>
      <c r="Y175" s="2">
        <f t="shared" si="519"/>
        <v>0</v>
      </c>
      <c r="Z175" s="2">
        <f t="shared" si="519"/>
        <v>0</v>
      </c>
      <c r="AA175" s="2">
        <f t="shared" si="519"/>
        <v>0</v>
      </c>
      <c r="AB175" s="2">
        <f t="shared" si="519"/>
        <v>0</v>
      </c>
      <c r="AC175" s="2">
        <f t="shared" si="519"/>
        <v>4975.5002183256811</v>
      </c>
      <c r="AD175" s="2">
        <f t="shared" si="519"/>
        <v>15847.006536037594</v>
      </c>
      <c r="AE175" s="2">
        <f t="shared" si="519"/>
        <v>0</v>
      </c>
      <c r="AF175" s="2">
        <f t="shared" si="519"/>
        <v>13560.410841120083</v>
      </c>
      <c r="AG175" s="2">
        <f t="shared" si="519"/>
        <v>795144.37527290708</v>
      </c>
      <c r="AH175" s="74">
        <f t="shared" si="519"/>
        <v>0</v>
      </c>
      <c r="AI175" s="74">
        <f t="shared" si="519"/>
        <v>0</v>
      </c>
      <c r="AJ175" s="74">
        <f t="shared" si="519"/>
        <v>0</v>
      </c>
      <c r="AK175" s="25">
        <f t="shared" si="473"/>
        <v>829527.29286839045</v>
      </c>
      <c r="AL175" s="173"/>
      <c r="AM175" s="161"/>
      <c r="AN175" s="2" t="s">
        <v>32</v>
      </c>
      <c r="AO175" s="2">
        <f t="shared" ref="AO175:BC175" si="520">AO31+AO47+AO63+AO79+AO95+AO143</f>
        <v>0</v>
      </c>
      <c r="AP175" s="2">
        <f t="shared" si="520"/>
        <v>0</v>
      </c>
      <c r="AQ175" s="2">
        <f t="shared" si="520"/>
        <v>0</v>
      </c>
      <c r="AR175" s="2">
        <f t="shared" si="520"/>
        <v>0</v>
      </c>
      <c r="AS175" s="2">
        <f t="shared" si="520"/>
        <v>0</v>
      </c>
      <c r="AT175" s="2">
        <f t="shared" si="520"/>
        <v>0</v>
      </c>
      <c r="AU175" s="2">
        <f t="shared" si="520"/>
        <v>0</v>
      </c>
      <c r="AV175" s="2">
        <f t="shared" si="520"/>
        <v>0</v>
      </c>
      <c r="AW175" s="2">
        <f t="shared" si="520"/>
        <v>0</v>
      </c>
      <c r="AX175" s="2">
        <f t="shared" si="520"/>
        <v>0</v>
      </c>
      <c r="AY175" s="2">
        <f t="shared" si="520"/>
        <v>0</v>
      </c>
      <c r="AZ175" s="2">
        <f t="shared" si="520"/>
        <v>0</v>
      </c>
      <c r="BA175" s="74">
        <f t="shared" si="520"/>
        <v>0</v>
      </c>
      <c r="BB175" s="74">
        <f t="shared" si="520"/>
        <v>0</v>
      </c>
      <c r="BC175" s="74">
        <f t="shared" si="520"/>
        <v>0</v>
      </c>
      <c r="BD175" s="25">
        <f t="shared" si="475"/>
        <v>0</v>
      </c>
      <c r="BF175" s="161"/>
      <c r="BG175" s="2" t="s">
        <v>32</v>
      </c>
      <c r="BH175" s="2">
        <f t="shared" ref="BH175:BV175" si="521">BH31+BH47+BH63+BH79+BH95+BH143</f>
        <v>0</v>
      </c>
      <c r="BI175" s="2">
        <f t="shared" si="521"/>
        <v>0</v>
      </c>
      <c r="BJ175" s="2">
        <f t="shared" si="521"/>
        <v>0</v>
      </c>
      <c r="BK175" s="2">
        <f t="shared" si="521"/>
        <v>0</v>
      </c>
      <c r="BL175" s="2">
        <f t="shared" si="521"/>
        <v>0</v>
      </c>
      <c r="BM175" s="2">
        <f t="shared" si="521"/>
        <v>0</v>
      </c>
      <c r="BN175" s="2">
        <f t="shared" si="521"/>
        <v>0</v>
      </c>
      <c r="BO175" s="2">
        <f t="shared" si="521"/>
        <v>0</v>
      </c>
      <c r="BP175" s="2">
        <f t="shared" si="521"/>
        <v>0</v>
      </c>
      <c r="BQ175" s="2">
        <f t="shared" si="521"/>
        <v>0</v>
      </c>
      <c r="BR175" s="2">
        <f t="shared" si="521"/>
        <v>0</v>
      </c>
      <c r="BS175" s="2">
        <f t="shared" si="521"/>
        <v>0</v>
      </c>
      <c r="BT175" s="74">
        <f t="shared" si="521"/>
        <v>0</v>
      </c>
      <c r="BU175" s="74">
        <f t="shared" si="521"/>
        <v>0</v>
      </c>
      <c r="BV175" s="74">
        <f t="shared" si="521"/>
        <v>0</v>
      </c>
      <c r="BW175" s="25">
        <f t="shared" si="477"/>
        <v>0</v>
      </c>
    </row>
    <row r="176" spans="1:75" ht="15.75" thickBot="1" x14ac:dyDescent="0.3">
      <c r="A176" s="162"/>
      <c r="B176" s="2" t="s">
        <v>31</v>
      </c>
      <c r="C176" s="2">
        <f t="shared" ref="C176:Q176" si="522">C32+C48+C64+C80+C96+C144</f>
        <v>0</v>
      </c>
      <c r="D176" s="2">
        <f t="shared" si="522"/>
        <v>0</v>
      </c>
      <c r="E176" s="2">
        <f t="shared" si="522"/>
        <v>0</v>
      </c>
      <c r="F176" s="2">
        <f t="shared" si="522"/>
        <v>0</v>
      </c>
      <c r="G176" s="2">
        <f t="shared" si="522"/>
        <v>0</v>
      </c>
      <c r="H176" s="2">
        <f t="shared" si="522"/>
        <v>0</v>
      </c>
      <c r="I176" s="2">
        <f t="shared" si="522"/>
        <v>0</v>
      </c>
      <c r="J176" s="2">
        <f t="shared" si="522"/>
        <v>0</v>
      </c>
      <c r="K176" s="2">
        <f t="shared" si="522"/>
        <v>0</v>
      </c>
      <c r="L176" s="2">
        <f t="shared" si="522"/>
        <v>0</v>
      </c>
      <c r="M176" s="2">
        <f t="shared" si="522"/>
        <v>0</v>
      </c>
      <c r="N176" s="2">
        <f t="shared" si="522"/>
        <v>21570.016930102072</v>
      </c>
      <c r="O176" s="74">
        <f t="shared" si="522"/>
        <v>0</v>
      </c>
      <c r="P176" s="74">
        <f t="shared" si="522"/>
        <v>0</v>
      </c>
      <c r="Q176" s="74">
        <f t="shared" si="522"/>
        <v>0</v>
      </c>
      <c r="R176" s="25">
        <f t="shared" si="471"/>
        <v>21570.016930102072</v>
      </c>
      <c r="S176" s="50"/>
      <c r="T176" s="162"/>
      <c r="U176" s="2" t="s">
        <v>31</v>
      </c>
      <c r="V176" s="2">
        <f t="shared" ref="V176:AJ176" si="523">V32+V48+V64+V80+V96+V144</f>
        <v>0</v>
      </c>
      <c r="W176" s="2">
        <f t="shared" si="523"/>
        <v>0</v>
      </c>
      <c r="X176" s="2">
        <f t="shared" si="523"/>
        <v>0</v>
      </c>
      <c r="Y176" s="2">
        <f t="shared" si="523"/>
        <v>0</v>
      </c>
      <c r="Z176" s="2">
        <f t="shared" si="523"/>
        <v>0</v>
      </c>
      <c r="AA176" s="2">
        <f t="shared" si="523"/>
        <v>0</v>
      </c>
      <c r="AB176" s="2">
        <f t="shared" si="523"/>
        <v>0</v>
      </c>
      <c r="AC176" s="2">
        <f t="shared" si="523"/>
        <v>0</v>
      </c>
      <c r="AD176" s="2">
        <f t="shared" si="523"/>
        <v>44811.92520836489</v>
      </c>
      <c r="AE176" s="2">
        <f t="shared" si="523"/>
        <v>0</v>
      </c>
      <c r="AF176" s="2">
        <f t="shared" si="523"/>
        <v>0</v>
      </c>
      <c r="AG176" s="2">
        <f t="shared" si="523"/>
        <v>0</v>
      </c>
      <c r="AH176" s="74">
        <f t="shared" si="523"/>
        <v>0</v>
      </c>
      <c r="AI176" s="74">
        <f t="shared" si="523"/>
        <v>0</v>
      </c>
      <c r="AJ176" s="74">
        <f t="shared" si="523"/>
        <v>0</v>
      </c>
      <c r="AK176" s="25">
        <f t="shared" si="473"/>
        <v>44811.92520836489</v>
      </c>
      <c r="AL176" s="173"/>
      <c r="AM176" s="162"/>
      <c r="AN176" s="2" t="s">
        <v>31</v>
      </c>
      <c r="AO176" s="2">
        <f t="shared" ref="AO176:BC176" si="524">AO32+AO48+AO64+AO80+AO96+AO144</f>
        <v>0</v>
      </c>
      <c r="AP176" s="2">
        <f t="shared" si="524"/>
        <v>0</v>
      </c>
      <c r="AQ176" s="2">
        <f t="shared" si="524"/>
        <v>0</v>
      </c>
      <c r="AR176" s="2">
        <f t="shared" si="524"/>
        <v>0</v>
      </c>
      <c r="AS176" s="2">
        <f t="shared" si="524"/>
        <v>0</v>
      </c>
      <c r="AT176" s="2">
        <f t="shared" si="524"/>
        <v>0</v>
      </c>
      <c r="AU176" s="2">
        <f t="shared" si="524"/>
        <v>0</v>
      </c>
      <c r="AV176" s="2">
        <f t="shared" si="524"/>
        <v>0</v>
      </c>
      <c r="AW176" s="2">
        <f t="shared" si="524"/>
        <v>0</v>
      </c>
      <c r="AX176" s="2">
        <f t="shared" si="524"/>
        <v>0</v>
      </c>
      <c r="AY176" s="2">
        <f t="shared" si="524"/>
        <v>0</v>
      </c>
      <c r="AZ176" s="2">
        <f t="shared" si="524"/>
        <v>44811.92520836489</v>
      </c>
      <c r="BA176" s="74">
        <f t="shared" si="524"/>
        <v>0</v>
      </c>
      <c r="BB176" s="74">
        <f t="shared" si="524"/>
        <v>0</v>
      </c>
      <c r="BC176" s="74">
        <f t="shared" si="524"/>
        <v>0</v>
      </c>
      <c r="BD176" s="25">
        <f t="shared" si="475"/>
        <v>44811.92520836489</v>
      </c>
      <c r="BF176" s="162"/>
      <c r="BG176" s="2" t="s">
        <v>31</v>
      </c>
      <c r="BH176" s="2">
        <f t="shared" ref="BH176:BV176" si="525">BH32+BH48+BH64+BH80+BH96+BH144</f>
        <v>0</v>
      </c>
      <c r="BI176" s="2">
        <f t="shared" si="525"/>
        <v>0</v>
      </c>
      <c r="BJ176" s="2">
        <f t="shared" si="525"/>
        <v>0</v>
      </c>
      <c r="BK176" s="2">
        <f t="shared" si="525"/>
        <v>0</v>
      </c>
      <c r="BL176" s="2">
        <f t="shared" si="525"/>
        <v>0</v>
      </c>
      <c r="BM176" s="2">
        <f t="shared" si="525"/>
        <v>0</v>
      </c>
      <c r="BN176" s="2">
        <f t="shared" si="525"/>
        <v>0</v>
      </c>
      <c r="BO176" s="2">
        <f t="shared" si="525"/>
        <v>0</v>
      </c>
      <c r="BP176" s="2">
        <f t="shared" si="525"/>
        <v>0</v>
      </c>
      <c r="BQ176" s="2">
        <f t="shared" si="525"/>
        <v>0</v>
      </c>
      <c r="BR176" s="2">
        <f t="shared" si="525"/>
        <v>0</v>
      </c>
      <c r="BS176" s="2">
        <f t="shared" si="525"/>
        <v>0</v>
      </c>
      <c r="BT176" s="74">
        <f t="shared" si="525"/>
        <v>0</v>
      </c>
      <c r="BU176" s="74">
        <f t="shared" si="525"/>
        <v>0</v>
      </c>
      <c r="BV176" s="74">
        <f t="shared" si="525"/>
        <v>0</v>
      </c>
      <c r="BW176" s="25">
        <f t="shared" si="477"/>
        <v>0</v>
      </c>
    </row>
    <row r="177" spans="1:75" ht="21.4" customHeight="1" thickBot="1" x14ac:dyDescent="0.3">
      <c r="B177" s="6" t="s">
        <v>13</v>
      </c>
      <c r="C177" s="8">
        <f>SUM(C164:C176)</f>
        <v>0</v>
      </c>
      <c r="D177" s="8">
        <f t="shared" ref="D177" si="526">SUM(D164:D176)</f>
        <v>396016.84824589745</v>
      </c>
      <c r="E177" s="8">
        <f t="shared" ref="E177" si="527">SUM(E164:E176)</f>
        <v>1791976.2802768599</v>
      </c>
      <c r="F177" s="8">
        <f t="shared" ref="F177" si="528">SUM(F164:F176)</f>
        <v>1039212.5348498046</v>
      </c>
      <c r="G177" s="8">
        <f t="shared" ref="G177" si="529">SUM(G164:G176)</f>
        <v>1139403.3536729298</v>
      </c>
      <c r="H177" s="8">
        <f t="shared" ref="H177" si="530">SUM(H164:H176)</f>
        <v>1518759.9081254022</v>
      </c>
      <c r="I177" s="8">
        <f t="shared" ref="I177" si="531">SUM(I164:I176)</f>
        <v>507378.27994308277</v>
      </c>
      <c r="J177" s="8">
        <f t="shared" ref="J177" si="532">SUM(J164:J176)</f>
        <v>911681.67972083704</v>
      </c>
      <c r="K177" s="8">
        <f t="shared" ref="K177" si="533">SUM(K164:K176)</f>
        <v>1949620.8574585631</v>
      </c>
      <c r="L177" s="8">
        <f t="shared" ref="L177" si="534">SUM(L164:L176)</f>
        <v>862778.30050468806</v>
      </c>
      <c r="M177" s="8">
        <f t="shared" ref="M177" si="535">SUM(M164:M176)</f>
        <v>1882003.6868635779</v>
      </c>
      <c r="N177" s="8">
        <f t="shared" ref="N177" si="536">SUM(N164:N176)</f>
        <v>9203163.5640267115</v>
      </c>
      <c r="O177" s="75">
        <f t="shared" ref="O177" si="537">SUM(O164:O176)</f>
        <v>0</v>
      </c>
      <c r="P177" s="75">
        <f t="shared" ref="P177" si="538">SUM(P164:P176)</f>
        <v>0</v>
      </c>
      <c r="Q177" s="75">
        <f t="shared" ref="Q177" si="539">SUM(Q164:Q176)</f>
        <v>0</v>
      </c>
      <c r="R177" s="7">
        <f t="shared" si="471"/>
        <v>21201995.293688357</v>
      </c>
      <c r="U177" s="6" t="s">
        <v>13</v>
      </c>
      <c r="V177" s="8">
        <f>SUM(V164:V176)</f>
        <v>0</v>
      </c>
      <c r="W177" s="8">
        <f t="shared" ref="W177" si="540">SUM(W164:W176)</f>
        <v>406991.01293953147</v>
      </c>
      <c r="X177" s="8">
        <f t="shared" ref="X177" si="541">SUM(X164:X176)</f>
        <v>1864549.6244787974</v>
      </c>
      <c r="Y177" s="8">
        <f t="shared" ref="Y177" si="542">SUM(Y164:Y176)</f>
        <v>1804864.5657179109</v>
      </c>
      <c r="Z177" s="8">
        <f t="shared" ref="Z177" si="543">SUM(Z164:Z176)</f>
        <v>1879706.7294982709</v>
      </c>
      <c r="AA177" s="8">
        <f t="shared" ref="AA177" si="544">SUM(AA164:AA176)</f>
        <v>2761731.5748227541</v>
      </c>
      <c r="AB177" s="8">
        <f t="shared" ref="AB177" si="545">SUM(AB164:AB176)</f>
        <v>1013731.6381438007</v>
      </c>
      <c r="AC177" s="8">
        <f t="shared" ref="AC177" si="546">SUM(AC164:AC176)</f>
        <v>9551497.370816214</v>
      </c>
      <c r="AD177" s="8">
        <f t="shared" ref="AD177" si="547">SUM(AD164:AD176)</f>
        <v>6912909.1587590817</v>
      </c>
      <c r="AE177" s="8">
        <f t="shared" ref="AE177" si="548">SUM(AE164:AE176)</f>
        <v>3998780.9530611173</v>
      </c>
      <c r="AF177" s="8">
        <f t="shared" ref="AF177" si="549">SUM(AF164:AF176)</f>
        <v>3104270.9358177977</v>
      </c>
      <c r="AG177" s="8">
        <f t="shared" ref="AG177" si="550">SUM(AG164:AG176)</f>
        <v>19117350.195175961</v>
      </c>
      <c r="AH177" s="75">
        <f t="shared" ref="AH177" si="551">SUM(AH164:AH176)</f>
        <v>0</v>
      </c>
      <c r="AI177" s="75">
        <f t="shared" ref="AI177" si="552">SUM(AI164:AI176)</f>
        <v>0</v>
      </c>
      <c r="AJ177" s="75">
        <f t="shared" ref="AJ177" si="553">SUM(AJ164:AJ176)</f>
        <v>0</v>
      </c>
      <c r="AK177" s="7">
        <f t="shared" si="473"/>
        <v>52416383.75923124</v>
      </c>
      <c r="AN177" s="6" t="s">
        <v>13</v>
      </c>
      <c r="AO177" s="8">
        <f>SUM(AO164:AO176)</f>
        <v>0</v>
      </c>
      <c r="AP177" s="8">
        <f t="shared" ref="AP177" si="554">SUM(AP164:AP176)</f>
        <v>93330.631342806853</v>
      </c>
      <c r="AQ177" s="8">
        <f t="shared" ref="AQ177" si="555">SUM(AQ164:AQ176)</f>
        <v>106392.01384482108</v>
      </c>
      <c r="AR177" s="8">
        <f t="shared" ref="AR177" si="556">SUM(AR164:AR176)</f>
        <v>44474.913756008849</v>
      </c>
      <c r="AS177" s="8">
        <f t="shared" ref="AS177" si="557">SUM(AS164:AS176)</f>
        <v>819491.08175354113</v>
      </c>
      <c r="AT177" s="8">
        <f t="shared" ref="AT177" si="558">SUM(AT164:AT176)</f>
        <v>840881.43718015077</v>
      </c>
      <c r="AU177" s="8">
        <f t="shared" ref="AU177" si="559">SUM(AU164:AU176)</f>
        <v>136364.76716093507</v>
      </c>
      <c r="AV177" s="8">
        <f t="shared" ref="AV177" si="560">SUM(AV164:AV176)</f>
        <v>2662769.8995690723</v>
      </c>
      <c r="AW177" s="8">
        <f t="shared" ref="AW177" si="561">SUM(AW164:AW176)</f>
        <v>936466.036683782</v>
      </c>
      <c r="AX177" s="8">
        <f t="shared" ref="AX177" si="562">SUM(AX164:AX176)</f>
        <v>380996.50569171365</v>
      </c>
      <c r="AY177" s="8">
        <f t="shared" ref="AY177" si="563">SUM(AY164:AY176)</f>
        <v>6252952.6907653455</v>
      </c>
      <c r="AZ177" s="8">
        <f t="shared" ref="AZ177" si="564">SUM(AZ164:AZ176)</f>
        <v>12809154.146737536</v>
      </c>
      <c r="BA177" s="75">
        <f t="shared" ref="BA177" si="565">SUM(BA164:BA176)</f>
        <v>0</v>
      </c>
      <c r="BB177" s="75">
        <f t="shared" ref="BB177" si="566">SUM(BB164:BB176)</f>
        <v>0</v>
      </c>
      <c r="BC177" s="75">
        <f t="shared" ref="BC177" si="567">SUM(BC164:BC176)</f>
        <v>0</v>
      </c>
      <c r="BD177" s="7">
        <f t="shared" si="475"/>
        <v>25083274.124485716</v>
      </c>
      <c r="BG177" s="6" t="s">
        <v>13</v>
      </c>
      <c r="BH177" s="8">
        <f>SUM(BH164:BH176)</f>
        <v>0</v>
      </c>
      <c r="BI177" s="8">
        <f t="shared" ref="BI177" si="568">SUM(BI164:BI176)</f>
        <v>39862.177680000001</v>
      </c>
      <c r="BJ177" s="8">
        <f t="shared" ref="BJ177" si="569">SUM(BJ164:BJ176)</f>
        <v>17196.990236487061</v>
      </c>
      <c r="BK177" s="8">
        <f t="shared" ref="BK177" si="570">SUM(BK164:BK176)</f>
        <v>0</v>
      </c>
      <c r="BL177" s="8">
        <f t="shared" ref="BL177" si="571">SUM(BL164:BL176)</f>
        <v>5481.2067978932091</v>
      </c>
      <c r="BM177" s="8">
        <f t="shared" ref="BM177" si="572">SUM(BM164:BM176)</f>
        <v>0</v>
      </c>
      <c r="BN177" s="8">
        <f t="shared" ref="BN177" si="573">SUM(BN164:BN176)</f>
        <v>59595.954965012155</v>
      </c>
      <c r="BO177" s="8">
        <f t="shared" ref="BO177" si="574">SUM(BO164:BO176)</f>
        <v>138590.43566381015</v>
      </c>
      <c r="BP177" s="8">
        <f t="shared" ref="BP177" si="575">SUM(BP164:BP176)</f>
        <v>0</v>
      </c>
      <c r="BQ177" s="8">
        <f t="shared" ref="BQ177" si="576">SUM(BQ164:BQ176)</f>
        <v>106707.30620076697</v>
      </c>
      <c r="BR177" s="8">
        <f t="shared" ref="BR177" si="577">SUM(BR164:BR176)</f>
        <v>16600.634130077608</v>
      </c>
      <c r="BS177" s="8">
        <f t="shared" ref="BS177" si="578">SUM(BS164:BS176)</f>
        <v>1761879.6210041693</v>
      </c>
      <c r="BT177" s="75">
        <f t="shared" ref="BT177" si="579">SUM(BT164:BT176)</f>
        <v>0</v>
      </c>
      <c r="BU177" s="75">
        <f t="shared" ref="BU177" si="580">SUM(BU164:BU176)</f>
        <v>0</v>
      </c>
      <c r="BV177" s="75">
        <f t="shared" ref="BV177" si="581">SUM(BV164:BV176)</f>
        <v>0</v>
      </c>
      <c r="BW177" s="7">
        <f t="shared" si="477"/>
        <v>2145914.3266782165</v>
      </c>
    </row>
    <row r="178" spans="1:75" ht="21.4" customHeight="1" thickBot="1" x14ac:dyDescent="0.3">
      <c r="R178" s="76">
        <f>SUM(C164:Q176)</f>
        <v>21201995.293688364</v>
      </c>
      <c r="AK178" s="76">
        <f>SUM(V164:AJ176)</f>
        <v>52416383.759231225</v>
      </c>
      <c r="BD178" s="76">
        <f>SUM(AO164:BC176)</f>
        <v>25083274.124485712</v>
      </c>
      <c r="BE178" s="46"/>
      <c r="BW178" s="76">
        <f>SUM(BH164:BV176)</f>
        <v>2145914.3266782165</v>
      </c>
    </row>
    <row r="179" spans="1:75" ht="21.4" customHeight="1" thickBot="1" x14ac:dyDescent="0.3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61" t="s">
        <v>26</v>
      </c>
      <c r="P179" s="61" t="s">
        <v>25</v>
      </c>
      <c r="Q179" s="61" t="s">
        <v>24</v>
      </c>
      <c r="R179" s="27" t="s">
        <v>10</v>
      </c>
      <c r="S179" s="49"/>
      <c r="U179" s="14" t="s">
        <v>11</v>
      </c>
      <c r="V179" s="58" t="s">
        <v>26</v>
      </c>
      <c r="W179" s="58" t="s">
        <v>25</v>
      </c>
      <c r="X179" s="58" t="s">
        <v>24</v>
      </c>
      <c r="Y179" s="58" t="s">
        <v>23</v>
      </c>
      <c r="Z179" s="58" t="s">
        <v>22</v>
      </c>
      <c r="AA179" s="58" t="s">
        <v>21</v>
      </c>
      <c r="AB179" s="58" t="s">
        <v>20</v>
      </c>
      <c r="AC179" s="58" t="s">
        <v>19</v>
      </c>
      <c r="AD179" s="58" t="s">
        <v>18</v>
      </c>
      <c r="AE179" s="58" t="s">
        <v>17</v>
      </c>
      <c r="AF179" s="58" t="s">
        <v>16</v>
      </c>
      <c r="AG179" s="58" t="s">
        <v>15</v>
      </c>
      <c r="AH179" s="61" t="s">
        <v>26</v>
      </c>
      <c r="AI179" s="61" t="s">
        <v>25</v>
      </c>
      <c r="AJ179" s="61" t="s">
        <v>24</v>
      </c>
      <c r="AK179" s="27" t="s">
        <v>10</v>
      </c>
      <c r="AL179" s="49"/>
      <c r="AN179" s="14" t="s">
        <v>11</v>
      </c>
      <c r="AO179" s="58" t="s">
        <v>26</v>
      </c>
      <c r="AP179" s="58" t="s">
        <v>25</v>
      </c>
      <c r="AQ179" s="58" t="s">
        <v>24</v>
      </c>
      <c r="AR179" s="58" t="s">
        <v>23</v>
      </c>
      <c r="AS179" s="58" t="s">
        <v>22</v>
      </c>
      <c r="AT179" s="58" t="s">
        <v>21</v>
      </c>
      <c r="AU179" s="58" t="s">
        <v>20</v>
      </c>
      <c r="AV179" s="58" t="s">
        <v>19</v>
      </c>
      <c r="AW179" s="58" t="s">
        <v>18</v>
      </c>
      <c r="AX179" s="58" t="s">
        <v>17</v>
      </c>
      <c r="AY179" s="58" t="s">
        <v>16</v>
      </c>
      <c r="AZ179" s="58" t="s">
        <v>15</v>
      </c>
      <c r="BA179" s="61" t="s">
        <v>26</v>
      </c>
      <c r="BB179" s="61" t="s">
        <v>25</v>
      </c>
      <c r="BC179" s="61" t="s">
        <v>24</v>
      </c>
      <c r="BD179" s="27" t="s">
        <v>10</v>
      </c>
      <c r="BE179" s="47"/>
      <c r="BG179" s="14" t="s">
        <v>11</v>
      </c>
      <c r="BH179" s="58" t="s">
        <v>26</v>
      </c>
      <c r="BI179" s="58" t="s">
        <v>25</v>
      </c>
      <c r="BJ179" s="58" t="s">
        <v>24</v>
      </c>
      <c r="BK179" s="58" t="s">
        <v>23</v>
      </c>
      <c r="BL179" s="58" t="s">
        <v>22</v>
      </c>
      <c r="BM179" s="58" t="s">
        <v>21</v>
      </c>
      <c r="BN179" s="58" t="s">
        <v>20</v>
      </c>
      <c r="BO179" s="58" t="s">
        <v>19</v>
      </c>
      <c r="BP179" s="58" t="s">
        <v>18</v>
      </c>
      <c r="BQ179" s="58" t="s">
        <v>17</v>
      </c>
      <c r="BR179" s="58" t="s">
        <v>16</v>
      </c>
      <c r="BS179" s="58" t="s">
        <v>15</v>
      </c>
      <c r="BT179" s="61" t="s">
        <v>26</v>
      </c>
      <c r="BU179" s="61" t="s">
        <v>25</v>
      </c>
      <c r="BV179" s="61" t="s">
        <v>24</v>
      </c>
      <c r="BW179" s="27" t="s">
        <v>10</v>
      </c>
    </row>
    <row r="180" spans="1:75" ht="15" customHeight="1" x14ac:dyDescent="0.25">
      <c r="A180" s="166" t="s">
        <v>44</v>
      </c>
      <c r="B180" s="12" t="s">
        <v>43</v>
      </c>
      <c r="C180" s="12">
        <f>C4+C116+C148</f>
        <v>0</v>
      </c>
      <c r="D180" s="12">
        <f t="shared" ref="D180:Q180" si="582">D4+D116+D148</f>
        <v>0</v>
      </c>
      <c r="E180" s="12">
        <f t="shared" si="582"/>
        <v>0</v>
      </c>
      <c r="F180" s="12">
        <f t="shared" si="582"/>
        <v>0</v>
      </c>
      <c r="G180" s="12">
        <f t="shared" si="582"/>
        <v>0</v>
      </c>
      <c r="H180" s="12">
        <f t="shared" si="582"/>
        <v>0</v>
      </c>
      <c r="I180" s="12">
        <f t="shared" si="582"/>
        <v>0</v>
      </c>
      <c r="J180" s="12">
        <f t="shared" si="582"/>
        <v>0</v>
      </c>
      <c r="K180" s="12">
        <f t="shared" si="582"/>
        <v>0</v>
      </c>
      <c r="L180" s="12">
        <f t="shared" si="582"/>
        <v>0</v>
      </c>
      <c r="M180" s="12">
        <f t="shared" si="582"/>
        <v>0</v>
      </c>
      <c r="N180" s="12">
        <f t="shared" si="582"/>
        <v>0</v>
      </c>
      <c r="O180" s="67">
        <f t="shared" si="582"/>
        <v>0</v>
      </c>
      <c r="P180" s="67">
        <f t="shared" si="582"/>
        <v>0</v>
      </c>
      <c r="Q180" s="67">
        <f t="shared" si="582"/>
        <v>0</v>
      </c>
      <c r="R180" s="26">
        <f t="shared" ref="R180:R193" si="583">SUM(C180:Q180)</f>
        <v>0</v>
      </c>
      <c r="T180" s="166" t="s">
        <v>44</v>
      </c>
      <c r="U180" s="12" t="s">
        <v>43</v>
      </c>
      <c r="V180" s="12">
        <f>V4+V116+V148</f>
        <v>0</v>
      </c>
      <c r="W180" s="12">
        <f t="shared" ref="W180:AJ180" si="584">W4+W116+W148</f>
        <v>0</v>
      </c>
      <c r="X180" s="12">
        <f t="shared" si="584"/>
        <v>0</v>
      </c>
      <c r="Y180" s="12">
        <f t="shared" si="584"/>
        <v>0</v>
      </c>
      <c r="Z180" s="12">
        <f t="shared" si="584"/>
        <v>0</v>
      </c>
      <c r="AA180" s="12">
        <f t="shared" si="584"/>
        <v>0</v>
      </c>
      <c r="AB180" s="12">
        <f t="shared" si="584"/>
        <v>0</v>
      </c>
      <c r="AC180" s="12">
        <f t="shared" si="584"/>
        <v>0</v>
      </c>
      <c r="AD180" s="12">
        <f t="shared" si="584"/>
        <v>0</v>
      </c>
      <c r="AE180" s="12">
        <f t="shared" si="584"/>
        <v>0</v>
      </c>
      <c r="AF180" s="12">
        <f t="shared" si="584"/>
        <v>0</v>
      </c>
      <c r="AG180" s="12">
        <f t="shared" si="584"/>
        <v>0</v>
      </c>
      <c r="AH180" s="67">
        <f t="shared" si="584"/>
        <v>0</v>
      </c>
      <c r="AI180" s="67">
        <f t="shared" si="584"/>
        <v>0</v>
      </c>
      <c r="AJ180" s="67">
        <f t="shared" si="584"/>
        <v>0</v>
      </c>
      <c r="AK180" s="26">
        <f t="shared" ref="AK180:AK193" si="585">SUM(V180:AJ180)</f>
        <v>0</v>
      </c>
      <c r="AM180" s="166" t="s">
        <v>44</v>
      </c>
      <c r="AN180" s="12" t="s">
        <v>43</v>
      </c>
      <c r="AO180" s="12">
        <f>AO4+AO116+AO148</f>
        <v>0</v>
      </c>
      <c r="AP180" s="12">
        <f t="shared" ref="AP180:BC180" si="586">AP4+AP116+AP148</f>
        <v>0</v>
      </c>
      <c r="AQ180" s="12">
        <f t="shared" si="586"/>
        <v>0</v>
      </c>
      <c r="AR180" s="12">
        <f t="shared" si="586"/>
        <v>0</v>
      </c>
      <c r="AS180" s="12">
        <f t="shared" si="586"/>
        <v>0</v>
      </c>
      <c r="AT180" s="12">
        <f t="shared" si="586"/>
        <v>0</v>
      </c>
      <c r="AU180" s="12">
        <f t="shared" si="586"/>
        <v>0</v>
      </c>
      <c r="AV180" s="12">
        <f t="shared" si="586"/>
        <v>0</v>
      </c>
      <c r="AW180" s="12">
        <f t="shared" si="586"/>
        <v>0</v>
      </c>
      <c r="AX180" s="12">
        <f t="shared" si="586"/>
        <v>0</v>
      </c>
      <c r="AY180" s="12">
        <f t="shared" si="586"/>
        <v>0</v>
      </c>
      <c r="AZ180" s="12">
        <f t="shared" si="586"/>
        <v>0</v>
      </c>
      <c r="BA180" s="67">
        <f t="shared" si="586"/>
        <v>0</v>
      </c>
      <c r="BB180" s="67">
        <f t="shared" si="586"/>
        <v>0</v>
      </c>
      <c r="BC180" s="67">
        <f t="shared" si="586"/>
        <v>0</v>
      </c>
      <c r="BD180" s="26">
        <f t="shared" ref="BD180:BD193" si="587">SUM(AO180:BC180)</f>
        <v>0</v>
      </c>
      <c r="BF180" s="166" t="s">
        <v>44</v>
      </c>
      <c r="BG180" s="12" t="s">
        <v>43</v>
      </c>
      <c r="BH180" s="12">
        <f>BH4+BH116+BH148</f>
        <v>0</v>
      </c>
      <c r="BI180" s="12">
        <f t="shared" ref="BI180:BV180" si="588">BI4+BI116+BI148</f>
        <v>0</v>
      </c>
      <c r="BJ180" s="12">
        <f t="shared" si="588"/>
        <v>0</v>
      </c>
      <c r="BK180" s="12">
        <f t="shared" si="588"/>
        <v>0</v>
      </c>
      <c r="BL180" s="12">
        <f t="shared" si="588"/>
        <v>0</v>
      </c>
      <c r="BM180" s="12">
        <f t="shared" si="588"/>
        <v>0</v>
      </c>
      <c r="BN180" s="12">
        <f t="shared" si="588"/>
        <v>0</v>
      </c>
      <c r="BO180" s="12">
        <f t="shared" si="588"/>
        <v>0</v>
      </c>
      <c r="BP180" s="12">
        <f t="shared" si="588"/>
        <v>0</v>
      </c>
      <c r="BQ180" s="12">
        <f t="shared" si="588"/>
        <v>0</v>
      </c>
      <c r="BR180" s="12">
        <f t="shared" si="588"/>
        <v>0</v>
      </c>
      <c r="BS180" s="12">
        <f t="shared" si="588"/>
        <v>0</v>
      </c>
      <c r="BT180" s="67">
        <f t="shared" si="588"/>
        <v>0</v>
      </c>
      <c r="BU180" s="67">
        <f t="shared" si="588"/>
        <v>0</v>
      </c>
      <c r="BV180" s="67">
        <f t="shared" si="588"/>
        <v>0</v>
      </c>
      <c r="BW180" s="26">
        <f t="shared" ref="BW180:BW193" si="589">SUM(BH180:BV180)</f>
        <v>0</v>
      </c>
    </row>
    <row r="181" spans="1:75" x14ac:dyDescent="0.25">
      <c r="A181" s="167"/>
      <c r="B181" s="2" t="s">
        <v>42</v>
      </c>
      <c r="C181" s="2">
        <f t="shared" ref="C181:Q181" si="590">C5+C117+C149</f>
        <v>0</v>
      </c>
      <c r="D181" s="2">
        <f t="shared" si="590"/>
        <v>0</v>
      </c>
      <c r="E181" s="2">
        <f t="shared" si="590"/>
        <v>0</v>
      </c>
      <c r="F181" s="2">
        <f t="shared" si="590"/>
        <v>0</v>
      </c>
      <c r="G181" s="2">
        <f t="shared" si="590"/>
        <v>0</v>
      </c>
      <c r="H181" s="2">
        <f t="shared" si="590"/>
        <v>0</v>
      </c>
      <c r="I181" s="2">
        <f t="shared" si="590"/>
        <v>0</v>
      </c>
      <c r="J181" s="2">
        <f t="shared" si="590"/>
        <v>0</v>
      </c>
      <c r="K181" s="2">
        <f t="shared" si="590"/>
        <v>0</v>
      </c>
      <c r="L181" s="2">
        <f t="shared" si="590"/>
        <v>0</v>
      </c>
      <c r="M181" s="2">
        <f t="shared" si="590"/>
        <v>0</v>
      </c>
      <c r="N181" s="2">
        <f t="shared" si="590"/>
        <v>0</v>
      </c>
      <c r="O181" s="74">
        <f t="shared" si="590"/>
        <v>0</v>
      </c>
      <c r="P181" s="74">
        <f t="shared" si="590"/>
        <v>0</v>
      </c>
      <c r="Q181" s="74">
        <f t="shared" si="590"/>
        <v>0</v>
      </c>
      <c r="R181" s="25">
        <f t="shared" si="583"/>
        <v>0</v>
      </c>
      <c r="T181" s="167"/>
      <c r="U181" s="2" t="s">
        <v>42</v>
      </c>
      <c r="V181" s="2">
        <f t="shared" ref="V181:AJ181" si="591">V5+V117+V149</f>
        <v>0</v>
      </c>
      <c r="W181" s="2">
        <f t="shared" si="591"/>
        <v>0</v>
      </c>
      <c r="X181" s="2">
        <f t="shared" si="591"/>
        <v>0</v>
      </c>
      <c r="Y181" s="2">
        <f t="shared" si="591"/>
        <v>0</v>
      </c>
      <c r="Z181" s="2">
        <f t="shared" si="591"/>
        <v>0</v>
      </c>
      <c r="AA181" s="2">
        <f t="shared" si="591"/>
        <v>0</v>
      </c>
      <c r="AB181" s="2">
        <f t="shared" si="591"/>
        <v>0</v>
      </c>
      <c r="AC181" s="2">
        <f t="shared" si="591"/>
        <v>0</v>
      </c>
      <c r="AD181" s="2">
        <f t="shared" si="591"/>
        <v>0</v>
      </c>
      <c r="AE181" s="2">
        <f t="shared" si="591"/>
        <v>0</v>
      </c>
      <c r="AF181" s="2">
        <f t="shared" si="591"/>
        <v>0</v>
      </c>
      <c r="AG181" s="2">
        <f t="shared" si="591"/>
        <v>0</v>
      </c>
      <c r="AH181" s="74">
        <f t="shared" si="591"/>
        <v>0</v>
      </c>
      <c r="AI181" s="74">
        <f t="shared" si="591"/>
        <v>0</v>
      </c>
      <c r="AJ181" s="74">
        <f t="shared" si="591"/>
        <v>0</v>
      </c>
      <c r="AK181" s="25">
        <f t="shared" si="585"/>
        <v>0</v>
      </c>
      <c r="AL181" s="52"/>
      <c r="AM181" s="167"/>
      <c r="AN181" s="2" t="s">
        <v>42</v>
      </c>
      <c r="AO181" s="2">
        <f t="shared" ref="AO181:BC181" si="592">AO5+AO117+AO149</f>
        <v>0</v>
      </c>
      <c r="AP181" s="2">
        <f t="shared" si="592"/>
        <v>0</v>
      </c>
      <c r="AQ181" s="2">
        <f t="shared" si="592"/>
        <v>0</v>
      </c>
      <c r="AR181" s="2">
        <f t="shared" si="592"/>
        <v>0</v>
      </c>
      <c r="AS181" s="2">
        <f t="shared" si="592"/>
        <v>0</v>
      </c>
      <c r="AT181" s="2">
        <f t="shared" si="592"/>
        <v>0</v>
      </c>
      <c r="AU181" s="2">
        <f t="shared" si="592"/>
        <v>0</v>
      </c>
      <c r="AV181" s="2">
        <f t="shared" si="592"/>
        <v>0</v>
      </c>
      <c r="AW181" s="2">
        <f t="shared" si="592"/>
        <v>0</v>
      </c>
      <c r="AX181" s="2">
        <f t="shared" si="592"/>
        <v>0</v>
      </c>
      <c r="AY181" s="2">
        <f t="shared" si="592"/>
        <v>0</v>
      </c>
      <c r="AZ181" s="2">
        <f t="shared" si="592"/>
        <v>0</v>
      </c>
      <c r="BA181" s="74">
        <f t="shared" si="592"/>
        <v>0</v>
      </c>
      <c r="BB181" s="74">
        <f t="shared" si="592"/>
        <v>0</v>
      </c>
      <c r="BC181" s="74">
        <f t="shared" si="592"/>
        <v>0</v>
      </c>
      <c r="BD181" s="25">
        <f t="shared" si="587"/>
        <v>0</v>
      </c>
      <c r="BF181" s="167"/>
      <c r="BG181" s="2" t="s">
        <v>42</v>
      </c>
      <c r="BH181" s="2">
        <f t="shared" ref="BH181:BV181" si="593">BH5+BH117+BH149</f>
        <v>0</v>
      </c>
      <c r="BI181" s="2">
        <f t="shared" si="593"/>
        <v>0</v>
      </c>
      <c r="BJ181" s="2">
        <f t="shared" si="593"/>
        <v>0</v>
      </c>
      <c r="BK181" s="2">
        <f t="shared" si="593"/>
        <v>0</v>
      </c>
      <c r="BL181" s="2">
        <f t="shared" si="593"/>
        <v>0</v>
      </c>
      <c r="BM181" s="2">
        <f t="shared" si="593"/>
        <v>0</v>
      </c>
      <c r="BN181" s="2">
        <f t="shared" si="593"/>
        <v>0</v>
      </c>
      <c r="BO181" s="2">
        <f t="shared" si="593"/>
        <v>0</v>
      </c>
      <c r="BP181" s="2">
        <f t="shared" si="593"/>
        <v>0</v>
      </c>
      <c r="BQ181" s="2">
        <f t="shared" si="593"/>
        <v>0</v>
      </c>
      <c r="BR181" s="2">
        <f t="shared" si="593"/>
        <v>0</v>
      </c>
      <c r="BS181" s="2">
        <f t="shared" si="593"/>
        <v>0</v>
      </c>
      <c r="BT181" s="74">
        <f t="shared" si="593"/>
        <v>0</v>
      </c>
      <c r="BU181" s="74">
        <f t="shared" si="593"/>
        <v>0</v>
      </c>
      <c r="BV181" s="74">
        <f t="shared" si="593"/>
        <v>0</v>
      </c>
      <c r="BW181" s="25">
        <f t="shared" si="589"/>
        <v>0</v>
      </c>
    </row>
    <row r="182" spans="1:75" x14ac:dyDescent="0.25">
      <c r="A182" s="167"/>
      <c r="B182" s="2" t="s">
        <v>41</v>
      </c>
      <c r="C182" s="2">
        <f t="shared" ref="C182:Q182" si="594">C6+C118+C150</f>
        <v>0</v>
      </c>
      <c r="D182" s="2">
        <f t="shared" si="594"/>
        <v>0</v>
      </c>
      <c r="E182" s="2">
        <f t="shared" si="594"/>
        <v>479.72243499074074</v>
      </c>
      <c r="F182" s="2">
        <f t="shared" si="594"/>
        <v>0</v>
      </c>
      <c r="G182" s="2">
        <f t="shared" si="594"/>
        <v>73.803451537037034</v>
      </c>
      <c r="H182" s="2">
        <f t="shared" si="594"/>
        <v>3321.1553191666667</v>
      </c>
      <c r="I182" s="2">
        <f t="shared" si="594"/>
        <v>3025.9415130185189</v>
      </c>
      <c r="J182" s="2">
        <f t="shared" si="594"/>
        <v>701.13278960185187</v>
      </c>
      <c r="K182" s="2">
        <f t="shared" si="594"/>
        <v>1955.7914657314816</v>
      </c>
      <c r="L182" s="2">
        <f t="shared" si="594"/>
        <v>1992.6931915000002</v>
      </c>
      <c r="M182" s="2">
        <f t="shared" si="594"/>
        <v>1180.8552245925925</v>
      </c>
      <c r="N182" s="2">
        <f t="shared" si="594"/>
        <v>3210.4501418611112</v>
      </c>
      <c r="O182" s="74">
        <f t="shared" si="594"/>
        <v>0</v>
      </c>
      <c r="P182" s="74">
        <f t="shared" si="594"/>
        <v>0</v>
      </c>
      <c r="Q182" s="74">
        <f t="shared" si="594"/>
        <v>0</v>
      </c>
      <c r="R182" s="25">
        <f t="shared" si="583"/>
        <v>15941.545532000002</v>
      </c>
      <c r="T182" s="167"/>
      <c r="U182" s="2" t="s">
        <v>41</v>
      </c>
      <c r="V182" s="2">
        <f t="shared" ref="V182:AJ182" si="595">V6+V118+V150</f>
        <v>0</v>
      </c>
      <c r="W182" s="2">
        <f t="shared" si="595"/>
        <v>0</v>
      </c>
      <c r="X182" s="2">
        <f t="shared" si="595"/>
        <v>0</v>
      </c>
      <c r="Y182" s="2">
        <f t="shared" si="595"/>
        <v>0</v>
      </c>
      <c r="Z182" s="2">
        <f t="shared" si="595"/>
        <v>0</v>
      </c>
      <c r="AA182" s="2">
        <f t="shared" si="595"/>
        <v>0</v>
      </c>
      <c r="AB182" s="2">
        <f t="shared" si="595"/>
        <v>0</v>
      </c>
      <c r="AC182" s="2">
        <f t="shared" si="595"/>
        <v>0</v>
      </c>
      <c r="AD182" s="2">
        <f t="shared" si="595"/>
        <v>0</v>
      </c>
      <c r="AE182" s="2">
        <f t="shared" si="595"/>
        <v>0</v>
      </c>
      <c r="AF182" s="2">
        <f t="shared" si="595"/>
        <v>0</v>
      </c>
      <c r="AG182" s="2">
        <f t="shared" si="595"/>
        <v>0</v>
      </c>
      <c r="AH182" s="74">
        <f t="shared" si="595"/>
        <v>0</v>
      </c>
      <c r="AI182" s="74">
        <f t="shared" si="595"/>
        <v>0</v>
      </c>
      <c r="AJ182" s="74">
        <f t="shared" si="595"/>
        <v>0</v>
      </c>
      <c r="AK182" s="25">
        <f t="shared" si="585"/>
        <v>0</v>
      </c>
      <c r="AM182" s="167"/>
      <c r="AN182" s="2" t="s">
        <v>41</v>
      </c>
      <c r="AO182" s="2">
        <f t="shared" ref="AO182:BC182" si="596">AO6+AO118+AO150</f>
        <v>0</v>
      </c>
      <c r="AP182" s="2">
        <f t="shared" si="596"/>
        <v>0</v>
      </c>
      <c r="AQ182" s="2">
        <f t="shared" si="596"/>
        <v>0</v>
      </c>
      <c r="AR182" s="2">
        <f t="shared" si="596"/>
        <v>0</v>
      </c>
      <c r="AS182" s="2">
        <f t="shared" si="596"/>
        <v>0</v>
      </c>
      <c r="AT182" s="2">
        <f t="shared" si="596"/>
        <v>0</v>
      </c>
      <c r="AU182" s="2">
        <f t="shared" si="596"/>
        <v>0</v>
      </c>
      <c r="AV182" s="2">
        <f t="shared" si="596"/>
        <v>0</v>
      </c>
      <c r="AW182" s="2">
        <f t="shared" si="596"/>
        <v>0</v>
      </c>
      <c r="AX182" s="2">
        <f t="shared" si="596"/>
        <v>0</v>
      </c>
      <c r="AY182" s="2">
        <f t="shared" si="596"/>
        <v>0</v>
      </c>
      <c r="AZ182" s="2">
        <f t="shared" si="596"/>
        <v>0</v>
      </c>
      <c r="BA182" s="74">
        <f t="shared" si="596"/>
        <v>0</v>
      </c>
      <c r="BB182" s="74">
        <f t="shared" si="596"/>
        <v>0</v>
      </c>
      <c r="BC182" s="74">
        <f t="shared" si="596"/>
        <v>0</v>
      </c>
      <c r="BD182" s="25">
        <f t="shared" si="587"/>
        <v>0</v>
      </c>
      <c r="BF182" s="167"/>
      <c r="BG182" s="2" t="s">
        <v>41</v>
      </c>
      <c r="BH182" s="2">
        <f t="shared" ref="BH182:BV182" si="597">BH6+BH118+BH150</f>
        <v>0</v>
      </c>
      <c r="BI182" s="2">
        <f t="shared" si="597"/>
        <v>0</v>
      </c>
      <c r="BJ182" s="2">
        <f t="shared" si="597"/>
        <v>0</v>
      </c>
      <c r="BK182" s="2">
        <f t="shared" si="597"/>
        <v>0</v>
      </c>
      <c r="BL182" s="2">
        <f t="shared" si="597"/>
        <v>0</v>
      </c>
      <c r="BM182" s="2">
        <f t="shared" si="597"/>
        <v>0</v>
      </c>
      <c r="BN182" s="2">
        <f t="shared" si="597"/>
        <v>0</v>
      </c>
      <c r="BO182" s="2">
        <f t="shared" si="597"/>
        <v>0</v>
      </c>
      <c r="BP182" s="2">
        <f t="shared" si="597"/>
        <v>0</v>
      </c>
      <c r="BQ182" s="2">
        <f t="shared" si="597"/>
        <v>0</v>
      </c>
      <c r="BR182" s="2">
        <f t="shared" si="597"/>
        <v>0</v>
      </c>
      <c r="BS182" s="2">
        <f t="shared" si="597"/>
        <v>0</v>
      </c>
      <c r="BT182" s="74">
        <f t="shared" si="597"/>
        <v>0</v>
      </c>
      <c r="BU182" s="74">
        <f t="shared" si="597"/>
        <v>0</v>
      </c>
      <c r="BV182" s="74">
        <f t="shared" si="597"/>
        <v>0</v>
      </c>
      <c r="BW182" s="25">
        <f t="shared" si="589"/>
        <v>0</v>
      </c>
    </row>
    <row r="183" spans="1:75" x14ac:dyDescent="0.25">
      <c r="A183" s="167"/>
      <c r="B183" s="2" t="s">
        <v>40</v>
      </c>
      <c r="C183" s="2">
        <f t="shared" ref="C183:Q183" si="598">C7+C119+C151</f>
        <v>0</v>
      </c>
      <c r="D183" s="2">
        <f t="shared" si="598"/>
        <v>0</v>
      </c>
      <c r="E183" s="2">
        <f t="shared" si="598"/>
        <v>0</v>
      </c>
      <c r="F183" s="2">
        <f t="shared" si="598"/>
        <v>0</v>
      </c>
      <c r="G183" s="2">
        <f t="shared" si="598"/>
        <v>0</v>
      </c>
      <c r="H183" s="2">
        <f t="shared" si="598"/>
        <v>0</v>
      </c>
      <c r="I183" s="2">
        <f t="shared" si="598"/>
        <v>0</v>
      </c>
      <c r="J183" s="2">
        <f t="shared" si="598"/>
        <v>0</v>
      </c>
      <c r="K183" s="2">
        <f t="shared" si="598"/>
        <v>0</v>
      </c>
      <c r="L183" s="2">
        <f t="shared" si="598"/>
        <v>0</v>
      </c>
      <c r="M183" s="2">
        <f t="shared" si="598"/>
        <v>0</v>
      </c>
      <c r="N183" s="2">
        <f t="shared" si="598"/>
        <v>0</v>
      </c>
      <c r="O183" s="74">
        <f t="shared" si="598"/>
        <v>0</v>
      </c>
      <c r="P183" s="74">
        <f t="shared" si="598"/>
        <v>0</v>
      </c>
      <c r="Q183" s="74">
        <f t="shared" si="598"/>
        <v>0</v>
      </c>
      <c r="R183" s="25">
        <f t="shared" si="583"/>
        <v>0</v>
      </c>
      <c r="T183" s="167"/>
      <c r="U183" s="2" t="s">
        <v>40</v>
      </c>
      <c r="V183" s="2">
        <f t="shared" ref="V183:AJ183" si="599">V7+V119+V151</f>
        <v>0</v>
      </c>
      <c r="W183" s="2">
        <f t="shared" si="599"/>
        <v>0</v>
      </c>
      <c r="X183" s="2">
        <f t="shared" si="599"/>
        <v>0</v>
      </c>
      <c r="Y183" s="2">
        <f t="shared" si="599"/>
        <v>0</v>
      </c>
      <c r="Z183" s="2">
        <f t="shared" si="599"/>
        <v>0</v>
      </c>
      <c r="AA183" s="2">
        <f t="shared" si="599"/>
        <v>0</v>
      </c>
      <c r="AB183" s="2">
        <f t="shared" si="599"/>
        <v>0</v>
      </c>
      <c r="AC183" s="2">
        <f t="shared" si="599"/>
        <v>0</v>
      </c>
      <c r="AD183" s="2">
        <f t="shared" si="599"/>
        <v>0</v>
      </c>
      <c r="AE183" s="2">
        <f t="shared" si="599"/>
        <v>0</v>
      </c>
      <c r="AF183" s="2">
        <f t="shared" si="599"/>
        <v>0</v>
      </c>
      <c r="AG183" s="2">
        <f t="shared" si="599"/>
        <v>0</v>
      </c>
      <c r="AH183" s="74">
        <f t="shared" si="599"/>
        <v>0</v>
      </c>
      <c r="AI183" s="74">
        <f t="shared" si="599"/>
        <v>0</v>
      </c>
      <c r="AJ183" s="74">
        <f t="shared" si="599"/>
        <v>0</v>
      </c>
      <c r="AK183" s="25">
        <f t="shared" si="585"/>
        <v>0</v>
      </c>
      <c r="AM183" s="167"/>
      <c r="AN183" s="2" t="s">
        <v>40</v>
      </c>
      <c r="AO183" s="2">
        <f t="shared" ref="AO183:BC183" si="600">AO7+AO119+AO151</f>
        <v>0</v>
      </c>
      <c r="AP183" s="2">
        <f t="shared" si="600"/>
        <v>0</v>
      </c>
      <c r="AQ183" s="2">
        <f t="shared" si="600"/>
        <v>0</v>
      </c>
      <c r="AR183" s="2">
        <f t="shared" si="600"/>
        <v>0</v>
      </c>
      <c r="AS183" s="2">
        <f t="shared" si="600"/>
        <v>0</v>
      </c>
      <c r="AT183" s="2">
        <f t="shared" si="600"/>
        <v>0</v>
      </c>
      <c r="AU183" s="2">
        <f t="shared" si="600"/>
        <v>0</v>
      </c>
      <c r="AV183" s="2">
        <f t="shared" si="600"/>
        <v>0</v>
      </c>
      <c r="AW183" s="2">
        <f t="shared" si="600"/>
        <v>0</v>
      </c>
      <c r="AX183" s="2">
        <f t="shared" si="600"/>
        <v>0</v>
      </c>
      <c r="AY183" s="2">
        <f t="shared" si="600"/>
        <v>0</v>
      </c>
      <c r="AZ183" s="2">
        <f t="shared" si="600"/>
        <v>0</v>
      </c>
      <c r="BA183" s="74">
        <f t="shared" si="600"/>
        <v>0</v>
      </c>
      <c r="BB183" s="74">
        <f t="shared" si="600"/>
        <v>0</v>
      </c>
      <c r="BC183" s="74">
        <f t="shared" si="600"/>
        <v>0</v>
      </c>
      <c r="BD183" s="25">
        <f t="shared" si="587"/>
        <v>0</v>
      </c>
      <c r="BF183" s="167"/>
      <c r="BG183" s="2" t="s">
        <v>40</v>
      </c>
      <c r="BH183" s="2">
        <f t="shared" ref="BH183:BV183" si="601">BH7+BH119+BH151</f>
        <v>0</v>
      </c>
      <c r="BI183" s="2">
        <f t="shared" si="601"/>
        <v>0</v>
      </c>
      <c r="BJ183" s="2">
        <f t="shared" si="601"/>
        <v>0</v>
      </c>
      <c r="BK183" s="2">
        <f t="shared" si="601"/>
        <v>0</v>
      </c>
      <c r="BL183" s="2">
        <f t="shared" si="601"/>
        <v>0</v>
      </c>
      <c r="BM183" s="2">
        <f t="shared" si="601"/>
        <v>0</v>
      </c>
      <c r="BN183" s="2">
        <f t="shared" si="601"/>
        <v>0</v>
      </c>
      <c r="BO183" s="2">
        <f t="shared" si="601"/>
        <v>0</v>
      </c>
      <c r="BP183" s="2">
        <f t="shared" si="601"/>
        <v>0</v>
      </c>
      <c r="BQ183" s="2">
        <f t="shared" si="601"/>
        <v>0</v>
      </c>
      <c r="BR183" s="2">
        <f t="shared" si="601"/>
        <v>0</v>
      </c>
      <c r="BS183" s="2">
        <f t="shared" si="601"/>
        <v>0</v>
      </c>
      <c r="BT183" s="74">
        <f t="shared" si="601"/>
        <v>0</v>
      </c>
      <c r="BU183" s="74">
        <f t="shared" si="601"/>
        <v>0</v>
      </c>
      <c r="BV183" s="74">
        <f t="shared" si="601"/>
        <v>0</v>
      </c>
      <c r="BW183" s="25">
        <f t="shared" si="589"/>
        <v>0</v>
      </c>
    </row>
    <row r="184" spans="1:75" x14ac:dyDescent="0.25">
      <c r="A184" s="167"/>
      <c r="B184" s="2" t="s">
        <v>39</v>
      </c>
      <c r="C184" s="2">
        <f t="shared" ref="C184:Q184" si="602">C8+C120+C152</f>
        <v>0</v>
      </c>
      <c r="D184" s="2">
        <f t="shared" si="602"/>
        <v>0</v>
      </c>
      <c r="E184" s="2">
        <f t="shared" si="602"/>
        <v>0</v>
      </c>
      <c r="F184" s="2">
        <f t="shared" si="602"/>
        <v>0</v>
      </c>
      <c r="G184" s="2">
        <f t="shared" si="602"/>
        <v>0</v>
      </c>
      <c r="H184" s="2">
        <f t="shared" si="602"/>
        <v>0</v>
      </c>
      <c r="I184" s="2">
        <f t="shared" si="602"/>
        <v>0</v>
      </c>
      <c r="J184" s="2">
        <f t="shared" si="602"/>
        <v>0</v>
      </c>
      <c r="K184" s="2">
        <f t="shared" si="602"/>
        <v>0</v>
      </c>
      <c r="L184" s="2">
        <f t="shared" si="602"/>
        <v>0</v>
      </c>
      <c r="M184" s="2">
        <f t="shared" si="602"/>
        <v>0</v>
      </c>
      <c r="N184" s="2">
        <f t="shared" si="602"/>
        <v>0</v>
      </c>
      <c r="O184" s="74">
        <f t="shared" si="602"/>
        <v>0</v>
      </c>
      <c r="P184" s="74">
        <f t="shared" si="602"/>
        <v>0</v>
      </c>
      <c r="Q184" s="74">
        <f t="shared" si="602"/>
        <v>0</v>
      </c>
      <c r="R184" s="25">
        <f t="shared" si="583"/>
        <v>0</v>
      </c>
      <c r="T184" s="167"/>
      <c r="U184" s="2" t="s">
        <v>39</v>
      </c>
      <c r="V184" s="2">
        <f t="shared" ref="V184:AJ184" si="603">V8+V120+V152</f>
        <v>0</v>
      </c>
      <c r="W184" s="2">
        <f t="shared" si="603"/>
        <v>0</v>
      </c>
      <c r="X184" s="2">
        <f t="shared" si="603"/>
        <v>0</v>
      </c>
      <c r="Y184" s="2">
        <f t="shared" si="603"/>
        <v>0</v>
      </c>
      <c r="Z184" s="2">
        <f t="shared" si="603"/>
        <v>0</v>
      </c>
      <c r="AA184" s="2">
        <f t="shared" si="603"/>
        <v>0</v>
      </c>
      <c r="AB184" s="2">
        <f t="shared" si="603"/>
        <v>0</v>
      </c>
      <c r="AC184" s="2">
        <f t="shared" si="603"/>
        <v>0</v>
      </c>
      <c r="AD184" s="2">
        <f t="shared" si="603"/>
        <v>0</v>
      </c>
      <c r="AE184" s="2">
        <f t="shared" si="603"/>
        <v>0</v>
      </c>
      <c r="AF184" s="2">
        <f t="shared" si="603"/>
        <v>0</v>
      </c>
      <c r="AG184" s="2">
        <f t="shared" si="603"/>
        <v>0</v>
      </c>
      <c r="AH184" s="74">
        <f t="shared" si="603"/>
        <v>0</v>
      </c>
      <c r="AI184" s="74">
        <f t="shared" si="603"/>
        <v>0</v>
      </c>
      <c r="AJ184" s="74">
        <f t="shared" si="603"/>
        <v>0</v>
      </c>
      <c r="AK184" s="25">
        <f t="shared" si="585"/>
        <v>0</v>
      </c>
      <c r="AM184" s="167"/>
      <c r="AN184" s="2" t="s">
        <v>39</v>
      </c>
      <c r="AO184" s="2">
        <f t="shared" ref="AO184:BC184" si="604">AO8+AO120+AO152</f>
        <v>0</v>
      </c>
      <c r="AP184" s="2">
        <f t="shared" si="604"/>
        <v>0</v>
      </c>
      <c r="AQ184" s="2">
        <f t="shared" si="604"/>
        <v>0</v>
      </c>
      <c r="AR184" s="2">
        <f t="shared" si="604"/>
        <v>0</v>
      </c>
      <c r="AS184" s="2">
        <f t="shared" si="604"/>
        <v>0</v>
      </c>
      <c r="AT184" s="2">
        <f t="shared" si="604"/>
        <v>0</v>
      </c>
      <c r="AU184" s="2">
        <f t="shared" si="604"/>
        <v>0</v>
      </c>
      <c r="AV184" s="2">
        <f t="shared" si="604"/>
        <v>0</v>
      </c>
      <c r="AW184" s="2">
        <f t="shared" si="604"/>
        <v>0</v>
      </c>
      <c r="AX184" s="2">
        <f t="shared" si="604"/>
        <v>0</v>
      </c>
      <c r="AY184" s="2">
        <f t="shared" si="604"/>
        <v>0</v>
      </c>
      <c r="AZ184" s="2">
        <f t="shared" si="604"/>
        <v>0</v>
      </c>
      <c r="BA184" s="74">
        <f t="shared" si="604"/>
        <v>0</v>
      </c>
      <c r="BB184" s="74">
        <f t="shared" si="604"/>
        <v>0</v>
      </c>
      <c r="BC184" s="74">
        <f t="shared" si="604"/>
        <v>0</v>
      </c>
      <c r="BD184" s="25">
        <f t="shared" si="587"/>
        <v>0</v>
      </c>
      <c r="BF184" s="167"/>
      <c r="BG184" s="2" t="s">
        <v>39</v>
      </c>
      <c r="BH184" s="2">
        <f t="shared" ref="BH184:BV184" si="605">BH8+BH120+BH152</f>
        <v>0</v>
      </c>
      <c r="BI184" s="2">
        <f t="shared" si="605"/>
        <v>0</v>
      </c>
      <c r="BJ184" s="2">
        <f t="shared" si="605"/>
        <v>0</v>
      </c>
      <c r="BK184" s="2">
        <f t="shared" si="605"/>
        <v>0</v>
      </c>
      <c r="BL184" s="2">
        <f t="shared" si="605"/>
        <v>0</v>
      </c>
      <c r="BM184" s="2">
        <f t="shared" si="605"/>
        <v>0</v>
      </c>
      <c r="BN184" s="2">
        <f t="shared" si="605"/>
        <v>0</v>
      </c>
      <c r="BO184" s="2">
        <f t="shared" si="605"/>
        <v>0</v>
      </c>
      <c r="BP184" s="2">
        <f t="shared" si="605"/>
        <v>0</v>
      </c>
      <c r="BQ184" s="2">
        <f t="shared" si="605"/>
        <v>0</v>
      </c>
      <c r="BR184" s="2">
        <f t="shared" si="605"/>
        <v>0</v>
      </c>
      <c r="BS184" s="2">
        <f t="shared" si="605"/>
        <v>0</v>
      </c>
      <c r="BT184" s="74">
        <f t="shared" si="605"/>
        <v>0</v>
      </c>
      <c r="BU184" s="74">
        <f t="shared" si="605"/>
        <v>0</v>
      </c>
      <c r="BV184" s="74">
        <f t="shared" si="605"/>
        <v>0</v>
      </c>
      <c r="BW184" s="25">
        <f t="shared" si="589"/>
        <v>0</v>
      </c>
    </row>
    <row r="185" spans="1:75" x14ac:dyDescent="0.25">
      <c r="A185" s="167"/>
      <c r="B185" s="2" t="s">
        <v>38</v>
      </c>
      <c r="C185" s="2">
        <f t="shared" ref="C185:Q185" si="606">C9+C121+C153</f>
        <v>0</v>
      </c>
      <c r="D185" s="2">
        <f t="shared" si="606"/>
        <v>0</v>
      </c>
      <c r="E185" s="2">
        <f t="shared" si="606"/>
        <v>0</v>
      </c>
      <c r="F185" s="2">
        <f t="shared" si="606"/>
        <v>0</v>
      </c>
      <c r="G185" s="2">
        <f t="shared" si="606"/>
        <v>0</v>
      </c>
      <c r="H185" s="2">
        <f t="shared" si="606"/>
        <v>0</v>
      </c>
      <c r="I185" s="2">
        <f t="shared" si="606"/>
        <v>0</v>
      </c>
      <c r="J185" s="2">
        <f t="shared" si="606"/>
        <v>0</v>
      </c>
      <c r="K185" s="2">
        <f t="shared" si="606"/>
        <v>0</v>
      </c>
      <c r="L185" s="2">
        <f t="shared" si="606"/>
        <v>0</v>
      </c>
      <c r="M185" s="2">
        <f t="shared" si="606"/>
        <v>0</v>
      </c>
      <c r="N185" s="2">
        <f t="shared" si="606"/>
        <v>0</v>
      </c>
      <c r="O185" s="74">
        <f t="shared" si="606"/>
        <v>0</v>
      </c>
      <c r="P185" s="74">
        <f t="shared" si="606"/>
        <v>0</v>
      </c>
      <c r="Q185" s="74">
        <f t="shared" si="606"/>
        <v>0</v>
      </c>
      <c r="R185" s="25">
        <f t="shared" si="583"/>
        <v>0</v>
      </c>
      <c r="T185" s="167"/>
      <c r="U185" s="2" t="s">
        <v>38</v>
      </c>
      <c r="V185" s="2">
        <f t="shared" ref="V185:AJ185" si="607">V9+V121+V153</f>
        <v>0</v>
      </c>
      <c r="W185" s="2">
        <f t="shared" si="607"/>
        <v>0</v>
      </c>
      <c r="X185" s="2">
        <f t="shared" si="607"/>
        <v>0</v>
      </c>
      <c r="Y185" s="2">
        <f t="shared" si="607"/>
        <v>0</v>
      </c>
      <c r="Z185" s="2">
        <f t="shared" si="607"/>
        <v>0</v>
      </c>
      <c r="AA185" s="2">
        <f t="shared" si="607"/>
        <v>0</v>
      </c>
      <c r="AB185" s="2">
        <f t="shared" si="607"/>
        <v>0</v>
      </c>
      <c r="AC185" s="2">
        <f t="shared" si="607"/>
        <v>0</v>
      </c>
      <c r="AD185" s="2">
        <f t="shared" si="607"/>
        <v>0</v>
      </c>
      <c r="AE185" s="2">
        <f t="shared" si="607"/>
        <v>0</v>
      </c>
      <c r="AF185" s="2">
        <f t="shared" si="607"/>
        <v>0</v>
      </c>
      <c r="AG185" s="2">
        <f t="shared" si="607"/>
        <v>0</v>
      </c>
      <c r="AH185" s="74">
        <f t="shared" si="607"/>
        <v>0</v>
      </c>
      <c r="AI185" s="74">
        <f t="shared" si="607"/>
        <v>0</v>
      </c>
      <c r="AJ185" s="74">
        <f t="shared" si="607"/>
        <v>0</v>
      </c>
      <c r="AK185" s="25">
        <f t="shared" si="585"/>
        <v>0</v>
      </c>
      <c r="AM185" s="167"/>
      <c r="AN185" s="2" t="s">
        <v>38</v>
      </c>
      <c r="AO185" s="2">
        <f t="shared" ref="AO185:BC185" si="608">AO9+AO121+AO153</f>
        <v>0</v>
      </c>
      <c r="AP185" s="2">
        <f t="shared" si="608"/>
        <v>0</v>
      </c>
      <c r="AQ185" s="2">
        <f t="shared" si="608"/>
        <v>0</v>
      </c>
      <c r="AR185" s="2">
        <f t="shared" si="608"/>
        <v>0</v>
      </c>
      <c r="AS185" s="2">
        <f t="shared" si="608"/>
        <v>0</v>
      </c>
      <c r="AT185" s="2">
        <f t="shared" si="608"/>
        <v>0</v>
      </c>
      <c r="AU185" s="2">
        <f t="shared" si="608"/>
        <v>0</v>
      </c>
      <c r="AV185" s="2">
        <f t="shared" si="608"/>
        <v>0</v>
      </c>
      <c r="AW185" s="2">
        <f t="shared" si="608"/>
        <v>0</v>
      </c>
      <c r="AX185" s="2">
        <f t="shared" si="608"/>
        <v>0</v>
      </c>
      <c r="AY185" s="2">
        <f t="shared" si="608"/>
        <v>0</v>
      </c>
      <c r="AZ185" s="2">
        <f t="shared" si="608"/>
        <v>0</v>
      </c>
      <c r="BA185" s="74">
        <f t="shared" si="608"/>
        <v>0</v>
      </c>
      <c r="BB185" s="74">
        <f t="shared" si="608"/>
        <v>0</v>
      </c>
      <c r="BC185" s="74">
        <f t="shared" si="608"/>
        <v>0</v>
      </c>
      <c r="BD185" s="25">
        <f t="shared" si="587"/>
        <v>0</v>
      </c>
      <c r="BF185" s="167"/>
      <c r="BG185" s="2" t="s">
        <v>38</v>
      </c>
      <c r="BH185" s="2">
        <f t="shared" ref="BH185:BV185" si="609">BH9+BH121+BH153</f>
        <v>0</v>
      </c>
      <c r="BI185" s="2">
        <f t="shared" si="609"/>
        <v>0</v>
      </c>
      <c r="BJ185" s="2">
        <f t="shared" si="609"/>
        <v>0</v>
      </c>
      <c r="BK185" s="2">
        <f t="shared" si="609"/>
        <v>0</v>
      </c>
      <c r="BL185" s="2">
        <f t="shared" si="609"/>
        <v>0</v>
      </c>
      <c r="BM185" s="2">
        <f t="shared" si="609"/>
        <v>0</v>
      </c>
      <c r="BN185" s="2">
        <f t="shared" si="609"/>
        <v>0</v>
      </c>
      <c r="BO185" s="2">
        <f t="shared" si="609"/>
        <v>0</v>
      </c>
      <c r="BP185" s="2">
        <f t="shared" si="609"/>
        <v>0</v>
      </c>
      <c r="BQ185" s="2">
        <f t="shared" si="609"/>
        <v>0</v>
      </c>
      <c r="BR185" s="2">
        <f t="shared" si="609"/>
        <v>0</v>
      </c>
      <c r="BS185" s="2">
        <f t="shared" si="609"/>
        <v>0</v>
      </c>
      <c r="BT185" s="74">
        <f t="shared" si="609"/>
        <v>0</v>
      </c>
      <c r="BU185" s="74">
        <f t="shared" si="609"/>
        <v>0</v>
      </c>
      <c r="BV185" s="74">
        <f t="shared" si="609"/>
        <v>0</v>
      </c>
      <c r="BW185" s="25">
        <f t="shared" si="589"/>
        <v>0</v>
      </c>
    </row>
    <row r="186" spans="1:75" x14ac:dyDescent="0.25">
      <c r="A186" s="167"/>
      <c r="B186" s="2" t="s">
        <v>37</v>
      </c>
      <c r="C186" s="2">
        <f t="shared" ref="C186:Q186" si="610">C10+C122+C154</f>
        <v>0</v>
      </c>
      <c r="D186" s="2">
        <f t="shared" si="610"/>
        <v>0</v>
      </c>
      <c r="E186" s="2">
        <f t="shared" si="610"/>
        <v>14062.173191889706</v>
      </c>
      <c r="F186" s="2">
        <f t="shared" si="610"/>
        <v>30868.185055367649</v>
      </c>
      <c r="G186" s="2">
        <f t="shared" si="610"/>
        <v>38756.721236183825</v>
      </c>
      <c r="H186" s="2">
        <f t="shared" si="610"/>
        <v>5144.6975092279408</v>
      </c>
      <c r="I186" s="2">
        <f t="shared" si="610"/>
        <v>685.95966789705881</v>
      </c>
      <c r="J186" s="2">
        <f t="shared" si="610"/>
        <v>342.9798339485294</v>
      </c>
      <c r="K186" s="2">
        <f t="shared" si="610"/>
        <v>342.9798339485294</v>
      </c>
      <c r="L186" s="2">
        <f t="shared" si="610"/>
        <v>1028.9395018455882</v>
      </c>
      <c r="M186" s="2">
        <f t="shared" si="610"/>
        <v>1714.899169742647</v>
      </c>
      <c r="N186" s="2">
        <f t="shared" si="610"/>
        <v>342.9798339485294</v>
      </c>
      <c r="O186" s="74">
        <f t="shared" si="610"/>
        <v>0</v>
      </c>
      <c r="P186" s="74">
        <f t="shared" si="610"/>
        <v>0</v>
      </c>
      <c r="Q186" s="74">
        <f t="shared" si="610"/>
        <v>0</v>
      </c>
      <c r="R186" s="25">
        <f t="shared" si="583"/>
        <v>93290.514834000001</v>
      </c>
      <c r="T186" s="167"/>
      <c r="U186" s="2" t="s">
        <v>37</v>
      </c>
      <c r="V186" s="2">
        <f t="shared" ref="V186:AJ186" si="611">V10+V122+V154</f>
        <v>0</v>
      </c>
      <c r="W186" s="2">
        <f t="shared" si="611"/>
        <v>0</v>
      </c>
      <c r="X186" s="2">
        <f t="shared" si="611"/>
        <v>0</v>
      </c>
      <c r="Y186" s="2">
        <f t="shared" si="611"/>
        <v>0</v>
      </c>
      <c r="Z186" s="2">
        <f t="shared" si="611"/>
        <v>0</v>
      </c>
      <c r="AA186" s="2">
        <f t="shared" si="611"/>
        <v>0</v>
      </c>
      <c r="AB186" s="2">
        <f t="shared" si="611"/>
        <v>0</v>
      </c>
      <c r="AC186" s="2">
        <f t="shared" si="611"/>
        <v>0</v>
      </c>
      <c r="AD186" s="2">
        <f t="shared" si="611"/>
        <v>0</v>
      </c>
      <c r="AE186" s="2">
        <f t="shared" si="611"/>
        <v>0</v>
      </c>
      <c r="AF186" s="2">
        <f t="shared" si="611"/>
        <v>0</v>
      </c>
      <c r="AG186" s="2">
        <f t="shared" si="611"/>
        <v>0</v>
      </c>
      <c r="AH186" s="74">
        <f t="shared" si="611"/>
        <v>0</v>
      </c>
      <c r="AI186" s="74">
        <f t="shared" si="611"/>
        <v>0</v>
      </c>
      <c r="AJ186" s="74">
        <f t="shared" si="611"/>
        <v>0</v>
      </c>
      <c r="AK186" s="25">
        <f t="shared" si="585"/>
        <v>0</v>
      </c>
      <c r="AM186" s="167"/>
      <c r="AN186" s="2" t="s">
        <v>37</v>
      </c>
      <c r="AO186" s="2">
        <f t="shared" ref="AO186:BC186" si="612">AO10+AO122+AO154</f>
        <v>0</v>
      </c>
      <c r="AP186" s="2">
        <f t="shared" si="612"/>
        <v>0</v>
      </c>
      <c r="AQ186" s="2">
        <f t="shared" si="612"/>
        <v>0</v>
      </c>
      <c r="AR186" s="2">
        <f t="shared" si="612"/>
        <v>0</v>
      </c>
      <c r="AS186" s="2">
        <f t="shared" si="612"/>
        <v>0</v>
      </c>
      <c r="AT186" s="2">
        <f t="shared" si="612"/>
        <v>0</v>
      </c>
      <c r="AU186" s="2">
        <f t="shared" si="612"/>
        <v>0</v>
      </c>
      <c r="AV186" s="2">
        <f t="shared" si="612"/>
        <v>0</v>
      </c>
      <c r="AW186" s="2">
        <f t="shared" si="612"/>
        <v>0</v>
      </c>
      <c r="AX186" s="2">
        <f t="shared" si="612"/>
        <v>0</v>
      </c>
      <c r="AY186" s="2">
        <f t="shared" si="612"/>
        <v>0</v>
      </c>
      <c r="AZ186" s="2">
        <f t="shared" si="612"/>
        <v>0</v>
      </c>
      <c r="BA186" s="74">
        <f t="shared" si="612"/>
        <v>0</v>
      </c>
      <c r="BB186" s="74">
        <f t="shared" si="612"/>
        <v>0</v>
      </c>
      <c r="BC186" s="74">
        <f t="shared" si="612"/>
        <v>0</v>
      </c>
      <c r="BD186" s="25">
        <f t="shared" si="587"/>
        <v>0</v>
      </c>
      <c r="BF186" s="167"/>
      <c r="BG186" s="2" t="s">
        <v>37</v>
      </c>
      <c r="BH186" s="2">
        <f t="shared" ref="BH186:BV186" si="613">BH10+BH122+BH154</f>
        <v>0</v>
      </c>
      <c r="BI186" s="2">
        <f t="shared" si="613"/>
        <v>0</v>
      </c>
      <c r="BJ186" s="2">
        <f t="shared" si="613"/>
        <v>0</v>
      </c>
      <c r="BK186" s="2">
        <f t="shared" si="613"/>
        <v>0</v>
      </c>
      <c r="BL186" s="2">
        <f t="shared" si="613"/>
        <v>0</v>
      </c>
      <c r="BM186" s="2">
        <f t="shared" si="613"/>
        <v>0</v>
      </c>
      <c r="BN186" s="2">
        <f t="shared" si="613"/>
        <v>0</v>
      </c>
      <c r="BO186" s="2">
        <f t="shared" si="613"/>
        <v>0</v>
      </c>
      <c r="BP186" s="2">
        <f t="shared" si="613"/>
        <v>0</v>
      </c>
      <c r="BQ186" s="2">
        <f t="shared" si="613"/>
        <v>0</v>
      </c>
      <c r="BR186" s="2">
        <f t="shared" si="613"/>
        <v>0</v>
      </c>
      <c r="BS186" s="2">
        <f t="shared" si="613"/>
        <v>0</v>
      </c>
      <c r="BT186" s="74">
        <f t="shared" si="613"/>
        <v>0</v>
      </c>
      <c r="BU186" s="74">
        <f t="shared" si="613"/>
        <v>0</v>
      </c>
      <c r="BV186" s="74">
        <f t="shared" si="613"/>
        <v>0</v>
      </c>
      <c r="BW186" s="25">
        <f t="shared" si="589"/>
        <v>0</v>
      </c>
    </row>
    <row r="187" spans="1:75" x14ac:dyDescent="0.25">
      <c r="A187" s="167"/>
      <c r="B187" s="2" t="s">
        <v>36</v>
      </c>
      <c r="C187" s="2">
        <f t="shared" ref="C187:Q187" si="614">C11+C123+C155</f>
        <v>0</v>
      </c>
      <c r="D187" s="2">
        <f t="shared" si="614"/>
        <v>154014.06524705878</v>
      </c>
      <c r="E187" s="2">
        <f t="shared" si="614"/>
        <v>288263.15980761423</v>
      </c>
      <c r="F187" s="2">
        <f t="shared" si="614"/>
        <v>416413.2783274285</v>
      </c>
      <c r="G187" s="2">
        <f t="shared" si="614"/>
        <v>0</v>
      </c>
      <c r="H187" s="2">
        <f t="shared" si="614"/>
        <v>163025.7543668469</v>
      </c>
      <c r="I187" s="2">
        <f t="shared" si="614"/>
        <v>202688.13121619687</v>
      </c>
      <c r="J187" s="2">
        <f t="shared" si="614"/>
        <v>36506.680294099249</v>
      </c>
      <c r="K187" s="2">
        <f t="shared" si="614"/>
        <v>178730.62227319425</v>
      </c>
      <c r="L187" s="2">
        <f t="shared" si="614"/>
        <v>244518.70238651891</v>
      </c>
      <c r="M187" s="2">
        <f t="shared" si="614"/>
        <v>192420.62738348148</v>
      </c>
      <c r="N187" s="2">
        <f t="shared" si="614"/>
        <v>169984.23011939964</v>
      </c>
      <c r="O187" s="74">
        <f t="shared" si="614"/>
        <v>0</v>
      </c>
      <c r="P187" s="74">
        <f t="shared" si="614"/>
        <v>0</v>
      </c>
      <c r="Q187" s="74">
        <f t="shared" si="614"/>
        <v>0</v>
      </c>
      <c r="R187" s="25">
        <f t="shared" si="583"/>
        <v>2046565.2514218388</v>
      </c>
      <c r="T187" s="167"/>
      <c r="U187" s="2" t="s">
        <v>36</v>
      </c>
      <c r="V187" s="2">
        <f t="shared" ref="V187:AJ187" si="615">V11+V123+V155</f>
        <v>0</v>
      </c>
      <c r="W187" s="2">
        <f t="shared" si="615"/>
        <v>57251.783161675339</v>
      </c>
      <c r="X187" s="2">
        <f t="shared" si="615"/>
        <v>1793869.6809817727</v>
      </c>
      <c r="Y187" s="2">
        <f t="shared" si="615"/>
        <v>637229.47374396038</v>
      </c>
      <c r="Z187" s="2">
        <f t="shared" si="615"/>
        <v>558004.90663431643</v>
      </c>
      <c r="AA187" s="2">
        <f t="shared" si="615"/>
        <v>1059664.2585803398</v>
      </c>
      <c r="AB187" s="2">
        <f t="shared" si="615"/>
        <v>1036770.6149999999</v>
      </c>
      <c r="AC187" s="2">
        <f t="shared" si="615"/>
        <v>361767.82799999992</v>
      </c>
      <c r="AD187" s="2">
        <f t="shared" si="615"/>
        <v>0</v>
      </c>
      <c r="AE187" s="2">
        <f t="shared" si="615"/>
        <v>0</v>
      </c>
      <c r="AF187" s="2">
        <f t="shared" si="615"/>
        <v>0</v>
      </c>
      <c r="AG187" s="2">
        <f t="shared" si="615"/>
        <v>42554.509758575601</v>
      </c>
      <c r="AH187" s="74">
        <f t="shared" si="615"/>
        <v>0</v>
      </c>
      <c r="AI187" s="74">
        <f t="shared" si="615"/>
        <v>0</v>
      </c>
      <c r="AJ187" s="74">
        <f t="shared" si="615"/>
        <v>0</v>
      </c>
      <c r="AK187" s="25">
        <f t="shared" si="585"/>
        <v>5547113.0558606405</v>
      </c>
      <c r="AM187" s="167"/>
      <c r="AN187" s="2" t="s">
        <v>36</v>
      </c>
      <c r="AO187" s="2">
        <f t="shared" ref="AO187:BC187" si="616">AO11+AO123+AO155</f>
        <v>0</v>
      </c>
      <c r="AP187" s="2">
        <f t="shared" si="616"/>
        <v>0</v>
      </c>
      <c r="AQ187" s="2">
        <f t="shared" si="616"/>
        <v>0</v>
      </c>
      <c r="AR187" s="2">
        <f t="shared" si="616"/>
        <v>0</v>
      </c>
      <c r="AS187" s="2">
        <f t="shared" si="616"/>
        <v>0</v>
      </c>
      <c r="AT187" s="2">
        <f t="shared" si="616"/>
        <v>0</v>
      </c>
      <c r="AU187" s="2">
        <f t="shared" si="616"/>
        <v>0</v>
      </c>
      <c r="AV187" s="2">
        <f t="shared" si="616"/>
        <v>0</v>
      </c>
      <c r="AW187" s="2">
        <f t="shared" si="616"/>
        <v>0</v>
      </c>
      <c r="AX187" s="2">
        <f t="shared" si="616"/>
        <v>0</v>
      </c>
      <c r="AY187" s="2">
        <f t="shared" si="616"/>
        <v>0</v>
      </c>
      <c r="AZ187" s="2">
        <f t="shared" si="616"/>
        <v>0</v>
      </c>
      <c r="BA187" s="74">
        <f t="shared" si="616"/>
        <v>0</v>
      </c>
      <c r="BB187" s="74">
        <f t="shared" si="616"/>
        <v>0</v>
      </c>
      <c r="BC187" s="74">
        <f t="shared" si="616"/>
        <v>0</v>
      </c>
      <c r="BD187" s="25">
        <f t="shared" si="587"/>
        <v>0</v>
      </c>
      <c r="BF187" s="167"/>
      <c r="BG187" s="2" t="s">
        <v>36</v>
      </c>
      <c r="BH187" s="2">
        <f t="shared" ref="BH187:BV187" si="617">BH11+BH123+BH155</f>
        <v>0</v>
      </c>
      <c r="BI187" s="2">
        <f t="shared" si="617"/>
        <v>0</v>
      </c>
      <c r="BJ187" s="2">
        <f t="shared" si="617"/>
        <v>0</v>
      </c>
      <c r="BK187" s="2">
        <f t="shared" si="617"/>
        <v>0</v>
      </c>
      <c r="BL187" s="2">
        <f t="shared" si="617"/>
        <v>0</v>
      </c>
      <c r="BM187" s="2">
        <f t="shared" si="617"/>
        <v>0</v>
      </c>
      <c r="BN187" s="2">
        <f t="shared" si="617"/>
        <v>0</v>
      </c>
      <c r="BO187" s="2">
        <f t="shared" si="617"/>
        <v>0</v>
      </c>
      <c r="BP187" s="2">
        <f t="shared" si="617"/>
        <v>0</v>
      </c>
      <c r="BQ187" s="2">
        <f t="shared" si="617"/>
        <v>0</v>
      </c>
      <c r="BR187" s="2">
        <f t="shared" si="617"/>
        <v>0</v>
      </c>
      <c r="BS187" s="2">
        <f t="shared" si="617"/>
        <v>0</v>
      </c>
      <c r="BT187" s="74">
        <f t="shared" si="617"/>
        <v>0</v>
      </c>
      <c r="BU187" s="74">
        <f t="shared" si="617"/>
        <v>0</v>
      </c>
      <c r="BV187" s="74">
        <f t="shared" si="617"/>
        <v>0</v>
      </c>
      <c r="BW187" s="25">
        <f t="shared" si="589"/>
        <v>0</v>
      </c>
    </row>
    <row r="188" spans="1:75" x14ac:dyDescent="0.25">
      <c r="A188" s="167"/>
      <c r="B188" s="2" t="s">
        <v>35</v>
      </c>
      <c r="C188" s="2">
        <f t="shared" ref="C188:Q188" si="618">C12+C124+C156</f>
        <v>0</v>
      </c>
      <c r="D188" s="2">
        <f t="shared" si="618"/>
        <v>0</v>
      </c>
      <c r="E188" s="2">
        <f t="shared" si="618"/>
        <v>0</v>
      </c>
      <c r="F188" s="2">
        <f t="shared" si="618"/>
        <v>0</v>
      </c>
      <c r="G188" s="2">
        <f t="shared" si="618"/>
        <v>0</v>
      </c>
      <c r="H188" s="2">
        <f t="shared" si="618"/>
        <v>0</v>
      </c>
      <c r="I188" s="2">
        <f t="shared" si="618"/>
        <v>0</v>
      </c>
      <c r="J188" s="2">
        <f t="shared" si="618"/>
        <v>0</v>
      </c>
      <c r="K188" s="2">
        <f t="shared" si="618"/>
        <v>0</v>
      </c>
      <c r="L188" s="2">
        <f t="shared" si="618"/>
        <v>0</v>
      </c>
      <c r="M188" s="2">
        <f t="shared" si="618"/>
        <v>0</v>
      </c>
      <c r="N188" s="2">
        <f t="shared" si="618"/>
        <v>0</v>
      </c>
      <c r="O188" s="74">
        <f t="shared" si="618"/>
        <v>0</v>
      </c>
      <c r="P188" s="74">
        <f t="shared" si="618"/>
        <v>0</v>
      </c>
      <c r="Q188" s="74">
        <f t="shared" si="618"/>
        <v>0</v>
      </c>
      <c r="R188" s="25">
        <f t="shared" si="583"/>
        <v>0</v>
      </c>
      <c r="T188" s="167"/>
      <c r="U188" s="2" t="s">
        <v>35</v>
      </c>
      <c r="V188" s="2">
        <f t="shared" ref="V188:AJ188" si="619">V12+V124+V156</f>
        <v>0</v>
      </c>
      <c r="W188" s="2">
        <f t="shared" si="619"/>
        <v>0</v>
      </c>
      <c r="X188" s="2">
        <f t="shared" si="619"/>
        <v>0</v>
      </c>
      <c r="Y188" s="2">
        <f t="shared" si="619"/>
        <v>0</v>
      </c>
      <c r="Z188" s="2">
        <f t="shared" si="619"/>
        <v>0</v>
      </c>
      <c r="AA188" s="2">
        <f t="shared" si="619"/>
        <v>0</v>
      </c>
      <c r="AB188" s="2">
        <f t="shared" si="619"/>
        <v>0</v>
      </c>
      <c r="AC188" s="2">
        <f t="shared" si="619"/>
        <v>0</v>
      </c>
      <c r="AD188" s="2">
        <f t="shared" si="619"/>
        <v>0</v>
      </c>
      <c r="AE188" s="2">
        <f t="shared" si="619"/>
        <v>0</v>
      </c>
      <c r="AF188" s="2">
        <f t="shared" si="619"/>
        <v>0</v>
      </c>
      <c r="AG188" s="2">
        <f t="shared" si="619"/>
        <v>0</v>
      </c>
      <c r="AH188" s="74">
        <f t="shared" si="619"/>
        <v>0</v>
      </c>
      <c r="AI188" s="74">
        <f t="shared" si="619"/>
        <v>0</v>
      </c>
      <c r="AJ188" s="74">
        <f t="shared" si="619"/>
        <v>0</v>
      </c>
      <c r="AK188" s="25">
        <f t="shared" si="585"/>
        <v>0</v>
      </c>
      <c r="AM188" s="167"/>
      <c r="AN188" s="2" t="s">
        <v>35</v>
      </c>
      <c r="AO188" s="2">
        <f t="shared" ref="AO188:BC188" si="620">AO12+AO124+AO156</f>
        <v>0</v>
      </c>
      <c r="AP188" s="2">
        <f t="shared" si="620"/>
        <v>0</v>
      </c>
      <c r="AQ188" s="2">
        <f t="shared" si="620"/>
        <v>0</v>
      </c>
      <c r="AR188" s="2">
        <f t="shared" si="620"/>
        <v>0</v>
      </c>
      <c r="AS188" s="2">
        <f t="shared" si="620"/>
        <v>0</v>
      </c>
      <c r="AT188" s="2">
        <f t="shared" si="620"/>
        <v>0</v>
      </c>
      <c r="AU188" s="2">
        <f t="shared" si="620"/>
        <v>0</v>
      </c>
      <c r="AV188" s="2">
        <f t="shared" si="620"/>
        <v>0</v>
      </c>
      <c r="AW188" s="2">
        <f t="shared" si="620"/>
        <v>0</v>
      </c>
      <c r="AX188" s="2">
        <f t="shared" si="620"/>
        <v>0</v>
      </c>
      <c r="AY188" s="2">
        <f t="shared" si="620"/>
        <v>0</v>
      </c>
      <c r="AZ188" s="2">
        <f t="shared" si="620"/>
        <v>0</v>
      </c>
      <c r="BA188" s="74">
        <f t="shared" si="620"/>
        <v>0</v>
      </c>
      <c r="BB188" s="74">
        <f t="shared" si="620"/>
        <v>0</v>
      </c>
      <c r="BC188" s="74">
        <f t="shared" si="620"/>
        <v>0</v>
      </c>
      <c r="BD188" s="25">
        <f t="shared" si="587"/>
        <v>0</v>
      </c>
      <c r="BF188" s="167"/>
      <c r="BG188" s="2" t="s">
        <v>35</v>
      </c>
      <c r="BH188" s="2">
        <f t="shared" ref="BH188:BV188" si="621">BH12+BH124+BH156</f>
        <v>0</v>
      </c>
      <c r="BI188" s="2">
        <f t="shared" si="621"/>
        <v>0</v>
      </c>
      <c r="BJ188" s="2">
        <f t="shared" si="621"/>
        <v>0</v>
      </c>
      <c r="BK188" s="2">
        <f t="shared" si="621"/>
        <v>0</v>
      </c>
      <c r="BL188" s="2">
        <f t="shared" si="621"/>
        <v>0</v>
      </c>
      <c r="BM188" s="2">
        <f t="shared" si="621"/>
        <v>0</v>
      </c>
      <c r="BN188" s="2">
        <f t="shared" si="621"/>
        <v>0</v>
      </c>
      <c r="BO188" s="2">
        <f t="shared" si="621"/>
        <v>0</v>
      </c>
      <c r="BP188" s="2">
        <f t="shared" si="621"/>
        <v>0</v>
      </c>
      <c r="BQ188" s="2">
        <f t="shared" si="621"/>
        <v>0</v>
      </c>
      <c r="BR188" s="2">
        <f t="shared" si="621"/>
        <v>0</v>
      </c>
      <c r="BS188" s="2">
        <f t="shared" si="621"/>
        <v>0</v>
      </c>
      <c r="BT188" s="74">
        <f t="shared" si="621"/>
        <v>0</v>
      </c>
      <c r="BU188" s="74">
        <f t="shared" si="621"/>
        <v>0</v>
      </c>
      <c r="BV188" s="74">
        <f t="shared" si="621"/>
        <v>0</v>
      </c>
      <c r="BW188" s="25">
        <f t="shared" si="589"/>
        <v>0</v>
      </c>
    </row>
    <row r="189" spans="1:75" x14ac:dyDescent="0.25">
      <c r="A189" s="167"/>
      <c r="B189" s="2" t="s">
        <v>34</v>
      </c>
      <c r="C189" s="2">
        <f t="shared" ref="C189:Q189" si="622">C13+C125+C157</f>
        <v>0</v>
      </c>
      <c r="D189" s="2">
        <f t="shared" si="622"/>
        <v>0</v>
      </c>
      <c r="E189" s="2">
        <f t="shared" si="622"/>
        <v>0</v>
      </c>
      <c r="F189" s="2">
        <f t="shared" si="622"/>
        <v>0</v>
      </c>
      <c r="G189" s="2">
        <f t="shared" si="622"/>
        <v>0</v>
      </c>
      <c r="H189" s="2">
        <f t="shared" si="622"/>
        <v>0</v>
      </c>
      <c r="I189" s="2">
        <f t="shared" si="622"/>
        <v>0</v>
      </c>
      <c r="J189" s="2">
        <f t="shared" si="622"/>
        <v>0</v>
      </c>
      <c r="K189" s="2">
        <f t="shared" si="622"/>
        <v>0</v>
      </c>
      <c r="L189" s="2">
        <f t="shared" si="622"/>
        <v>0</v>
      </c>
      <c r="M189" s="2">
        <f t="shared" si="622"/>
        <v>0</v>
      </c>
      <c r="N189" s="2">
        <f t="shared" si="622"/>
        <v>0</v>
      </c>
      <c r="O189" s="74">
        <f t="shared" si="622"/>
        <v>0</v>
      </c>
      <c r="P189" s="74">
        <f t="shared" si="622"/>
        <v>0</v>
      </c>
      <c r="Q189" s="74">
        <f t="shared" si="622"/>
        <v>0</v>
      </c>
      <c r="R189" s="25">
        <f t="shared" si="583"/>
        <v>0</v>
      </c>
      <c r="T189" s="167"/>
      <c r="U189" s="2" t="s">
        <v>34</v>
      </c>
      <c r="V189" s="2">
        <f t="shared" ref="V189:AJ189" si="623">V13+V125+V157</f>
        <v>0</v>
      </c>
      <c r="W189" s="2">
        <f t="shared" si="623"/>
        <v>0</v>
      </c>
      <c r="X189" s="2">
        <f t="shared" si="623"/>
        <v>0</v>
      </c>
      <c r="Y189" s="2">
        <f t="shared" si="623"/>
        <v>0</v>
      </c>
      <c r="Z189" s="2">
        <f t="shared" si="623"/>
        <v>0</v>
      </c>
      <c r="AA189" s="2">
        <f t="shared" si="623"/>
        <v>0</v>
      </c>
      <c r="AB189" s="2">
        <f t="shared" si="623"/>
        <v>0</v>
      </c>
      <c r="AC189" s="2">
        <f t="shared" si="623"/>
        <v>0</v>
      </c>
      <c r="AD189" s="2">
        <f t="shared" si="623"/>
        <v>0</v>
      </c>
      <c r="AE189" s="2">
        <f t="shared" si="623"/>
        <v>0</v>
      </c>
      <c r="AF189" s="2">
        <f t="shared" si="623"/>
        <v>0</v>
      </c>
      <c r="AG189" s="2">
        <f t="shared" si="623"/>
        <v>0</v>
      </c>
      <c r="AH189" s="74">
        <f t="shared" si="623"/>
        <v>0</v>
      </c>
      <c r="AI189" s="74">
        <f t="shared" si="623"/>
        <v>0</v>
      </c>
      <c r="AJ189" s="74">
        <f t="shared" si="623"/>
        <v>0</v>
      </c>
      <c r="AK189" s="25">
        <f t="shared" si="585"/>
        <v>0</v>
      </c>
      <c r="AM189" s="167"/>
      <c r="AN189" s="2" t="s">
        <v>34</v>
      </c>
      <c r="AO189" s="2">
        <f t="shared" ref="AO189:BC189" si="624">AO13+AO125+AO157</f>
        <v>0</v>
      </c>
      <c r="AP189" s="2">
        <f t="shared" si="624"/>
        <v>0</v>
      </c>
      <c r="AQ189" s="2">
        <f t="shared" si="624"/>
        <v>0</v>
      </c>
      <c r="AR189" s="2">
        <f t="shared" si="624"/>
        <v>0</v>
      </c>
      <c r="AS189" s="2">
        <f t="shared" si="624"/>
        <v>0</v>
      </c>
      <c r="AT189" s="2">
        <f t="shared" si="624"/>
        <v>0</v>
      </c>
      <c r="AU189" s="2">
        <f t="shared" si="624"/>
        <v>0</v>
      </c>
      <c r="AV189" s="2">
        <f t="shared" si="624"/>
        <v>0</v>
      </c>
      <c r="AW189" s="2">
        <f t="shared" si="624"/>
        <v>0</v>
      </c>
      <c r="AX189" s="2">
        <f t="shared" si="624"/>
        <v>0</v>
      </c>
      <c r="AY189" s="2">
        <f t="shared" si="624"/>
        <v>0</v>
      </c>
      <c r="AZ189" s="2">
        <f t="shared" si="624"/>
        <v>0</v>
      </c>
      <c r="BA189" s="74">
        <f t="shared" si="624"/>
        <v>0</v>
      </c>
      <c r="BB189" s="74">
        <f t="shared" si="624"/>
        <v>0</v>
      </c>
      <c r="BC189" s="74">
        <f t="shared" si="624"/>
        <v>0</v>
      </c>
      <c r="BD189" s="25">
        <f t="shared" si="587"/>
        <v>0</v>
      </c>
      <c r="BF189" s="167"/>
      <c r="BG189" s="2" t="s">
        <v>34</v>
      </c>
      <c r="BH189" s="2">
        <f t="shared" ref="BH189:BV189" si="625">BH13+BH125+BH157</f>
        <v>0</v>
      </c>
      <c r="BI189" s="2">
        <f t="shared" si="625"/>
        <v>0</v>
      </c>
      <c r="BJ189" s="2">
        <f t="shared" si="625"/>
        <v>0</v>
      </c>
      <c r="BK189" s="2">
        <f t="shared" si="625"/>
        <v>0</v>
      </c>
      <c r="BL189" s="2">
        <f t="shared" si="625"/>
        <v>0</v>
      </c>
      <c r="BM189" s="2">
        <f t="shared" si="625"/>
        <v>0</v>
      </c>
      <c r="BN189" s="2">
        <f t="shared" si="625"/>
        <v>0</v>
      </c>
      <c r="BO189" s="2">
        <f t="shared" si="625"/>
        <v>0</v>
      </c>
      <c r="BP189" s="2">
        <f t="shared" si="625"/>
        <v>0</v>
      </c>
      <c r="BQ189" s="2">
        <f t="shared" si="625"/>
        <v>0</v>
      </c>
      <c r="BR189" s="2">
        <f t="shared" si="625"/>
        <v>0</v>
      </c>
      <c r="BS189" s="2">
        <f t="shared" si="625"/>
        <v>0</v>
      </c>
      <c r="BT189" s="74">
        <f t="shared" si="625"/>
        <v>0</v>
      </c>
      <c r="BU189" s="74">
        <f t="shared" si="625"/>
        <v>0</v>
      </c>
      <c r="BV189" s="74">
        <f t="shared" si="625"/>
        <v>0</v>
      </c>
      <c r="BW189" s="25">
        <f t="shared" si="589"/>
        <v>0</v>
      </c>
    </row>
    <row r="190" spans="1:75" x14ac:dyDescent="0.25">
      <c r="A190" s="167"/>
      <c r="B190" s="2" t="s">
        <v>33</v>
      </c>
      <c r="C190" s="2">
        <f t="shared" ref="C190:Q190" si="626">C14+C126+C158</f>
        <v>0</v>
      </c>
      <c r="D190" s="2">
        <f t="shared" si="626"/>
        <v>0</v>
      </c>
      <c r="E190" s="2">
        <f t="shared" si="626"/>
        <v>0</v>
      </c>
      <c r="F190" s="2">
        <f t="shared" si="626"/>
        <v>0</v>
      </c>
      <c r="G190" s="2">
        <f t="shared" si="626"/>
        <v>0</v>
      </c>
      <c r="H190" s="2">
        <f t="shared" si="626"/>
        <v>0</v>
      </c>
      <c r="I190" s="2">
        <f t="shared" si="626"/>
        <v>0</v>
      </c>
      <c r="J190" s="2">
        <f t="shared" si="626"/>
        <v>0</v>
      </c>
      <c r="K190" s="2">
        <f t="shared" si="626"/>
        <v>0</v>
      </c>
      <c r="L190" s="2">
        <f t="shared" si="626"/>
        <v>0</v>
      </c>
      <c r="M190" s="2">
        <f t="shared" si="626"/>
        <v>0</v>
      </c>
      <c r="N190" s="2">
        <f t="shared" si="626"/>
        <v>0</v>
      </c>
      <c r="O190" s="74">
        <f t="shared" si="626"/>
        <v>0</v>
      </c>
      <c r="P190" s="74">
        <f t="shared" si="626"/>
        <v>0</v>
      </c>
      <c r="Q190" s="74">
        <f t="shared" si="626"/>
        <v>0</v>
      </c>
      <c r="R190" s="25">
        <f t="shared" si="583"/>
        <v>0</v>
      </c>
      <c r="T190" s="167"/>
      <c r="U190" s="2" t="s">
        <v>33</v>
      </c>
      <c r="V190" s="2">
        <f t="shared" ref="V190:AJ190" si="627">V14+V126+V158</f>
        <v>0</v>
      </c>
      <c r="W190" s="2">
        <f t="shared" si="627"/>
        <v>0</v>
      </c>
      <c r="X190" s="2">
        <f t="shared" si="627"/>
        <v>0</v>
      </c>
      <c r="Y190" s="2">
        <f t="shared" si="627"/>
        <v>0</v>
      </c>
      <c r="Z190" s="2">
        <f t="shared" si="627"/>
        <v>0</v>
      </c>
      <c r="AA190" s="2">
        <f t="shared" si="627"/>
        <v>0</v>
      </c>
      <c r="AB190" s="2">
        <f t="shared" si="627"/>
        <v>0</v>
      </c>
      <c r="AC190" s="2">
        <f t="shared" si="627"/>
        <v>0</v>
      </c>
      <c r="AD190" s="2">
        <f t="shared" si="627"/>
        <v>0</v>
      </c>
      <c r="AE190" s="2">
        <f t="shared" si="627"/>
        <v>0</v>
      </c>
      <c r="AF190" s="2">
        <f t="shared" si="627"/>
        <v>0</v>
      </c>
      <c r="AG190" s="2">
        <f t="shared" si="627"/>
        <v>0</v>
      </c>
      <c r="AH190" s="74">
        <f t="shared" si="627"/>
        <v>0</v>
      </c>
      <c r="AI190" s="74">
        <f t="shared" si="627"/>
        <v>0</v>
      </c>
      <c r="AJ190" s="74">
        <f t="shared" si="627"/>
        <v>0</v>
      </c>
      <c r="AK190" s="25">
        <f t="shared" si="585"/>
        <v>0</v>
      </c>
      <c r="AM190" s="167"/>
      <c r="AN190" s="2" t="s">
        <v>33</v>
      </c>
      <c r="AO190" s="2">
        <f t="shared" ref="AO190:BC190" si="628">AO14+AO126+AO158</f>
        <v>0</v>
      </c>
      <c r="AP190" s="2">
        <f t="shared" si="628"/>
        <v>0</v>
      </c>
      <c r="AQ190" s="2">
        <f t="shared" si="628"/>
        <v>0</v>
      </c>
      <c r="AR190" s="2">
        <f t="shared" si="628"/>
        <v>0</v>
      </c>
      <c r="AS190" s="2">
        <f t="shared" si="628"/>
        <v>0</v>
      </c>
      <c r="AT190" s="2">
        <f t="shared" si="628"/>
        <v>0</v>
      </c>
      <c r="AU190" s="2">
        <f t="shared" si="628"/>
        <v>0</v>
      </c>
      <c r="AV190" s="2">
        <f t="shared" si="628"/>
        <v>0</v>
      </c>
      <c r="AW190" s="2">
        <f t="shared" si="628"/>
        <v>0</v>
      </c>
      <c r="AX190" s="2">
        <f t="shared" si="628"/>
        <v>0</v>
      </c>
      <c r="AY190" s="2">
        <f t="shared" si="628"/>
        <v>0</v>
      </c>
      <c r="AZ190" s="2">
        <f t="shared" si="628"/>
        <v>0</v>
      </c>
      <c r="BA190" s="74">
        <f t="shared" si="628"/>
        <v>0</v>
      </c>
      <c r="BB190" s="74">
        <f t="shared" si="628"/>
        <v>0</v>
      </c>
      <c r="BC190" s="74">
        <f t="shared" si="628"/>
        <v>0</v>
      </c>
      <c r="BD190" s="25">
        <f t="shared" si="587"/>
        <v>0</v>
      </c>
      <c r="BF190" s="167"/>
      <c r="BG190" s="2" t="s">
        <v>33</v>
      </c>
      <c r="BH190" s="2">
        <f t="shared" ref="BH190:BV190" si="629">BH14+BH126+BH158</f>
        <v>0</v>
      </c>
      <c r="BI190" s="2">
        <f t="shared" si="629"/>
        <v>0</v>
      </c>
      <c r="BJ190" s="2">
        <f t="shared" si="629"/>
        <v>0</v>
      </c>
      <c r="BK190" s="2">
        <f t="shared" si="629"/>
        <v>0</v>
      </c>
      <c r="BL190" s="2">
        <f t="shared" si="629"/>
        <v>0</v>
      </c>
      <c r="BM190" s="2">
        <f t="shared" si="629"/>
        <v>0</v>
      </c>
      <c r="BN190" s="2">
        <f t="shared" si="629"/>
        <v>0</v>
      </c>
      <c r="BO190" s="2">
        <f t="shared" si="629"/>
        <v>0</v>
      </c>
      <c r="BP190" s="2">
        <f t="shared" si="629"/>
        <v>0</v>
      </c>
      <c r="BQ190" s="2">
        <f t="shared" si="629"/>
        <v>0</v>
      </c>
      <c r="BR190" s="2">
        <f t="shared" si="629"/>
        <v>0</v>
      </c>
      <c r="BS190" s="2">
        <f t="shared" si="629"/>
        <v>0</v>
      </c>
      <c r="BT190" s="74">
        <f t="shared" si="629"/>
        <v>0</v>
      </c>
      <c r="BU190" s="74">
        <f t="shared" si="629"/>
        <v>0</v>
      </c>
      <c r="BV190" s="74">
        <f t="shared" si="629"/>
        <v>0</v>
      </c>
      <c r="BW190" s="25">
        <f t="shared" si="589"/>
        <v>0</v>
      </c>
    </row>
    <row r="191" spans="1:75" x14ac:dyDescent="0.25">
      <c r="A191" s="167"/>
      <c r="B191" s="2" t="s">
        <v>32</v>
      </c>
      <c r="C191" s="2">
        <f t="shared" ref="C191:Q191" si="630">C15+C127+C159</f>
        <v>0</v>
      </c>
      <c r="D191" s="2">
        <f t="shared" si="630"/>
        <v>0</v>
      </c>
      <c r="E191" s="2">
        <f t="shared" si="630"/>
        <v>0</v>
      </c>
      <c r="F191" s="2">
        <f t="shared" si="630"/>
        <v>0</v>
      </c>
      <c r="G191" s="2">
        <f t="shared" si="630"/>
        <v>0</v>
      </c>
      <c r="H191" s="2">
        <f t="shared" si="630"/>
        <v>0</v>
      </c>
      <c r="I191" s="2">
        <f t="shared" si="630"/>
        <v>0</v>
      </c>
      <c r="J191" s="2">
        <f t="shared" si="630"/>
        <v>0</v>
      </c>
      <c r="K191" s="2">
        <f t="shared" si="630"/>
        <v>0</v>
      </c>
      <c r="L191" s="2">
        <f t="shared" si="630"/>
        <v>0</v>
      </c>
      <c r="M191" s="2">
        <f t="shared" si="630"/>
        <v>0</v>
      </c>
      <c r="N191" s="2">
        <f t="shared" si="630"/>
        <v>0</v>
      </c>
      <c r="O191" s="74">
        <f t="shared" si="630"/>
        <v>0</v>
      </c>
      <c r="P191" s="74">
        <f t="shared" si="630"/>
        <v>0</v>
      </c>
      <c r="Q191" s="74">
        <f t="shared" si="630"/>
        <v>0</v>
      </c>
      <c r="R191" s="25">
        <f t="shared" si="583"/>
        <v>0</v>
      </c>
      <c r="T191" s="167"/>
      <c r="U191" s="2" t="s">
        <v>32</v>
      </c>
      <c r="V191" s="2">
        <f t="shared" ref="V191:AJ191" si="631">V15+V127+V159</f>
        <v>0</v>
      </c>
      <c r="W191" s="2">
        <f t="shared" si="631"/>
        <v>0</v>
      </c>
      <c r="X191" s="2">
        <f t="shared" si="631"/>
        <v>0</v>
      </c>
      <c r="Y191" s="2">
        <f t="shared" si="631"/>
        <v>0</v>
      </c>
      <c r="Z191" s="2">
        <f t="shared" si="631"/>
        <v>0</v>
      </c>
      <c r="AA191" s="2">
        <f t="shared" si="631"/>
        <v>0</v>
      </c>
      <c r="AB191" s="2">
        <f t="shared" si="631"/>
        <v>0</v>
      </c>
      <c r="AC191" s="2">
        <f t="shared" si="631"/>
        <v>0</v>
      </c>
      <c r="AD191" s="2">
        <f t="shared" si="631"/>
        <v>0</v>
      </c>
      <c r="AE191" s="2">
        <f t="shared" si="631"/>
        <v>0</v>
      </c>
      <c r="AF191" s="2">
        <f t="shared" si="631"/>
        <v>0</v>
      </c>
      <c r="AG191" s="2">
        <f t="shared" si="631"/>
        <v>0</v>
      </c>
      <c r="AH191" s="74">
        <f t="shared" si="631"/>
        <v>0</v>
      </c>
      <c r="AI191" s="74">
        <f t="shared" si="631"/>
        <v>0</v>
      </c>
      <c r="AJ191" s="74">
        <f t="shared" si="631"/>
        <v>0</v>
      </c>
      <c r="AK191" s="25">
        <f t="shared" si="585"/>
        <v>0</v>
      </c>
      <c r="AM191" s="167"/>
      <c r="AN191" s="2" t="s">
        <v>32</v>
      </c>
      <c r="AO191" s="2">
        <f t="shared" ref="AO191:BC191" si="632">AO15+AO127+AO159</f>
        <v>0</v>
      </c>
      <c r="AP191" s="2">
        <f t="shared" si="632"/>
        <v>0</v>
      </c>
      <c r="AQ191" s="2">
        <f t="shared" si="632"/>
        <v>0</v>
      </c>
      <c r="AR191" s="2">
        <f t="shared" si="632"/>
        <v>0</v>
      </c>
      <c r="AS191" s="2">
        <f t="shared" si="632"/>
        <v>0</v>
      </c>
      <c r="AT191" s="2">
        <f t="shared" si="632"/>
        <v>0</v>
      </c>
      <c r="AU191" s="2">
        <f t="shared" si="632"/>
        <v>0</v>
      </c>
      <c r="AV191" s="2">
        <f t="shared" si="632"/>
        <v>0</v>
      </c>
      <c r="AW191" s="2">
        <f t="shared" si="632"/>
        <v>0</v>
      </c>
      <c r="AX191" s="2">
        <f t="shared" si="632"/>
        <v>0</v>
      </c>
      <c r="AY191" s="2">
        <f t="shared" si="632"/>
        <v>0</v>
      </c>
      <c r="AZ191" s="2">
        <f t="shared" si="632"/>
        <v>0</v>
      </c>
      <c r="BA191" s="74">
        <f t="shared" si="632"/>
        <v>0</v>
      </c>
      <c r="BB191" s="74">
        <f t="shared" si="632"/>
        <v>0</v>
      </c>
      <c r="BC191" s="74">
        <f t="shared" si="632"/>
        <v>0</v>
      </c>
      <c r="BD191" s="25">
        <f t="shared" si="587"/>
        <v>0</v>
      </c>
      <c r="BF191" s="167"/>
      <c r="BG191" s="2" t="s">
        <v>32</v>
      </c>
      <c r="BH191" s="2">
        <f t="shared" ref="BH191:BV191" si="633">BH15+BH127+BH159</f>
        <v>0</v>
      </c>
      <c r="BI191" s="2">
        <f t="shared" si="633"/>
        <v>0</v>
      </c>
      <c r="BJ191" s="2">
        <f t="shared" si="633"/>
        <v>0</v>
      </c>
      <c r="BK191" s="2">
        <f t="shared" si="633"/>
        <v>0</v>
      </c>
      <c r="BL191" s="2">
        <f t="shared" si="633"/>
        <v>0</v>
      </c>
      <c r="BM191" s="2">
        <f t="shared" si="633"/>
        <v>0</v>
      </c>
      <c r="BN191" s="2">
        <f t="shared" si="633"/>
        <v>0</v>
      </c>
      <c r="BO191" s="2">
        <f t="shared" si="633"/>
        <v>0</v>
      </c>
      <c r="BP191" s="2">
        <f t="shared" si="633"/>
        <v>0</v>
      </c>
      <c r="BQ191" s="2">
        <f t="shared" si="633"/>
        <v>0</v>
      </c>
      <c r="BR191" s="2">
        <f t="shared" si="633"/>
        <v>0</v>
      </c>
      <c r="BS191" s="2">
        <f t="shared" si="633"/>
        <v>0</v>
      </c>
      <c r="BT191" s="74">
        <f t="shared" si="633"/>
        <v>0</v>
      </c>
      <c r="BU191" s="74">
        <f t="shared" si="633"/>
        <v>0</v>
      </c>
      <c r="BV191" s="74">
        <f t="shared" si="633"/>
        <v>0</v>
      </c>
      <c r="BW191" s="25">
        <f t="shared" si="589"/>
        <v>0</v>
      </c>
    </row>
    <row r="192" spans="1:75" ht="15.75" thickBot="1" x14ac:dyDescent="0.3">
      <c r="A192" s="168"/>
      <c r="B192" s="2" t="s">
        <v>31</v>
      </c>
      <c r="C192" s="2">
        <f t="shared" ref="C192:Q192" si="634">C16+C128+C160</f>
        <v>0</v>
      </c>
      <c r="D192" s="2">
        <f t="shared" si="634"/>
        <v>0</v>
      </c>
      <c r="E192" s="2">
        <f t="shared" si="634"/>
        <v>0</v>
      </c>
      <c r="F192" s="2">
        <f t="shared" si="634"/>
        <v>0</v>
      </c>
      <c r="G192" s="2">
        <f t="shared" si="634"/>
        <v>0</v>
      </c>
      <c r="H192" s="2">
        <f t="shared" si="634"/>
        <v>0</v>
      </c>
      <c r="I192" s="2">
        <f t="shared" si="634"/>
        <v>0</v>
      </c>
      <c r="J192" s="2">
        <f t="shared" si="634"/>
        <v>0</v>
      </c>
      <c r="K192" s="2">
        <f t="shared" si="634"/>
        <v>0</v>
      </c>
      <c r="L192" s="2">
        <f t="shared" si="634"/>
        <v>0</v>
      </c>
      <c r="M192" s="2">
        <f t="shared" si="634"/>
        <v>0</v>
      </c>
      <c r="N192" s="2">
        <f t="shared" si="634"/>
        <v>0</v>
      </c>
      <c r="O192" s="74">
        <f t="shared" si="634"/>
        <v>0</v>
      </c>
      <c r="P192" s="74">
        <f t="shared" si="634"/>
        <v>0</v>
      </c>
      <c r="Q192" s="74">
        <f t="shared" si="634"/>
        <v>0</v>
      </c>
      <c r="R192" s="25">
        <f t="shared" si="583"/>
        <v>0</v>
      </c>
      <c r="T192" s="168"/>
      <c r="U192" s="2" t="s">
        <v>31</v>
      </c>
      <c r="V192" s="2">
        <f t="shared" ref="V192:AJ192" si="635">V16+V128+V160</f>
        <v>0</v>
      </c>
      <c r="W192" s="2">
        <f t="shared" si="635"/>
        <v>0</v>
      </c>
      <c r="X192" s="2">
        <f t="shared" si="635"/>
        <v>0</v>
      </c>
      <c r="Y192" s="2">
        <f t="shared" si="635"/>
        <v>0</v>
      </c>
      <c r="Z192" s="2">
        <f t="shared" si="635"/>
        <v>0</v>
      </c>
      <c r="AA192" s="2">
        <f t="shared" si="635"/>
        <v>0</v>
      </c>
      <c r="AB192" s="2">
        <f t="shared" si="635"/>
        <v>0</v>
      </c>
      <c r="AC192" s="2">
        <f t="shared" si="635"/>
        <v>0</v>
      </c>
      <c r="AD192" s="2">
        <f t="shared" si="635"/>
        <v>0</v>
      </c>
      <c r="AE192" s="2">
        <f t="shared" si="635"/>
        <v>0</v>
      </c>
      <c r="AF192" s="2">
        <f t="shared" si="635"/>
        <v>0</v>
      </c>
      <c r="AG192" s="2">
        <f t="shared" si="635"/>
        <v>0</v>
      </c>
      <c r="AH192" s="74">
        <f t="shared" si="635"/>
        <v>0</v>
      </c>
      <c r="AI192" s="74">
        <f t="shared" si="635"/>
        <v>0</v>
      </c>
      <c r="AJ192" s="74">
        <f t="shared" si="635"/>
        <v>0</v>
      </c>
      <c r="AK192" s="25">
        <f t="shared" si="585"/>
        <v>0</v>
      </c>
      <c r="AM192" s="168"/>
      <c r="AN192" s="2" t="s">
        <v>31</v>
      </c>
      <c r="AO192" s="2">
        <f t="shared" ref="AO192:BC192" si="636">AO16+AO128+AO160</f>
        <v>0</v>
      </c>
      <c r="AP192" s="2">
        <f t="shared" si="636"/>
        <v>0</v>
      </c>
      <c r="AQ192" s="2">
        <f t="shared" si="636"/>
        <v>0</v>
      </c>
      <c r="AR192" s="2">
        <f t="shared" si="636"/>
        <v>0</v>
      </c>
      <c r="AS192" s="2">
        <f t="shared" si="636"/>
        <v>0</v>
      </c>
      <c r="AT192" s="2">
        <f t="shared" si="636"/>
        <v>0</v>
      </c>
      <c r="AU192" s="2">
        <f t="shared" si="636"/>
        <v>0</v>
      </c>
      <c r="AV192" s="2">
        <f t="shared" si="636"/>
        <v>0</v>
      </c>
      <c r="AW192" s="2">
        <f t="shared" si="636"/>
        <v>0</v>
      </c>
      <c r="AX192" s="2">
        <f t="shared" si="636"/>
        <v>0</v>
      </c>
      <c r="AY192" s="2">
        <f t="shared" si="636"/>
        <v>0</v>
      </c>
      <c r="AZ192" s="2">
        <f t="shared" si="636"/>
        <v>0</v>
      </c>
      <c r="BA192" s="74">
        <f t="shared" si="636"/>
        <v>0</v>
      </c>
      <c r="BB192" s="74">
        <f t="shared" si="636"/>
        <v>0</v>
      </c>
      <c r="BC192" s="74">
        <f t="shared" si="636"/>
        <v>0</v>
      </c>
      <c r="BD192" s="25">
        <f t="shared" si="587"/>
        <v>0</v>
      </c>
      <c r="BF192" s="168"/>
      <c r="BG192" s="2" t="s">
        <v>31</v>
      </c>
      <c r="BH192" s="2">
        <f t="shared" ref="BH192:BV192" si="637">BH16+BH128+BH160</f>
        <v>0</v>
      </c>
      <c r="BI192" s="2">
        <f t="shared" si="637"/>
        <v>0</v>
      </c>
      <c r="BJ192" s="2">
        <f t="shared" si="637"/>
        <v>0</v>
      </c>
      <c r="BK192" s="2">
        <f t="shared" si="637"/>
        <v>0</v>
      </c>
      <c r="BL192" s="2">
        <f t="shared" si="637"/>
        <v>0</v>
      </c>
      <c r="BM192" s="2">
        <f t="shared" si="637"/>
        <v>0</v>
      </c>
      <c r="BN192" s="2">
        <f t="shared" si="637"/>
        <v>0</v>
      </c>
      <c r="BO192" s="2">
        <f t="shared" si="637"/>
        <v>0</v>
      </c>
      <c r="BP192" s="2">
        <f t="shared" si="637"/>
        <v>0</v>
      </c>
      <c r="BQ192" s="2">
        <f t="shared" si="637"/>
        <v>0</v>
      </c>
      <c r="BR192" s="2">
        <f t="shared" si="637"/>
        <v>0</v>
      </c>
      <c r="BS192" s="2">
        <f t="shared" si="637"/>
        <v>0</v>
      </c>
      <c r="BT192" s="74">
        <f t="shared" si="637"/>
        <v>0</v>
      </c>
      <c r="BU192" s="74">
        <f t="shared" si="637"/>
        <v>0</v>
      </c>
      <c r="BV192" s="74">
        <f t="shared" si="637"/>
        <v>0</v>
      </c>
      <c r="BW192" s="25">
        <f t="shared" si="589"/>
        <v>0</v>
      </c>
    </row>
    <row r="193" spans="1:75" ht="21.4" customHeight="1" thickBot="1" x14ac:dyDescent="0.3">
      <c r="B193" s="6" t="s">
        <v>13</v>
      </c>
      <c r="C193" s="8">
        <f>SUM(C180:C192)</f>
        <v>0</v>
      </c>
      <c r="D193" s="8">
        <f t="shared" ref="D193" si="638">SUM(D180:D192)</f>
        <v>154014.06524705878</v>
      </c>
      <c r="E193" s="8">
        <f t="shared" ref="E193" si="639">SUM(E180:E192)</f>
        <v>302805.05543449469</v>
      </c>
      <c r="F193" s="8">
        <f t="shared" ref="F193" si="640">SUM(F180:F192)</f>
        <v>447281.46338279615</v>
      </c>
      <c r="G193" s="8">
        <f t="shared" ref="G193" si="641">SUM(G180:G192)</f>
        <v>38830.524687720863</v>
      </c>
      <c r="H193" s="8">
        <f t="shared" ref="H193" si="642">SUM(H180:H192)</f>
        <v>171491.60719524149</v>
      </c>
      <c r="I193" s="8">
        <f t="shared" ref="I193" si="643">SUM(I180:I192)</f>
        <v>206400.03239711243</v>
      </c>
      <c r="J193" s="8">
        <f t="shared" ref="J193" si="644">SUM(J180:J192)</f>
        <v>37550.792917649633</v>
      </c>
      <c r="K193" s="8">
        <f t="shared" ref="K193" si="645">SUM(K180:K192)</f>
        <v>181029.39357287425</v>
      </c>
      <c r="L193" s="8">
        <f t="shared" ref="L193:N193" si="646">SUM(L180:L192)</f>
        <v>247540.33507986451</v>
      </c>
      <c r="M193" s="8">
        <f t="shared" si="646"/>
        <v>195316.38177781671</v>
      </c>
      <c r="N193" s="8">
        <f t="shared" si="646"/>
        <v>173537.66009520928</v>
      </c>
      <c r="O193" s="75">
        <f t="shared" ref="O193" si="647">SUM(O180:O192)</f>
        <v>0</v>
      </c>
      <c r="P193" s="75">
        <f t="shared" ref="P193" si="648">SUM(P180:P192)</f>
        <v>0</v>
      </c>
      <c r="Q193" s="75">
        <f t="shared" ref="Q193" si="649">SUM(Q180:Q192)</f>
        <v>0</v>
      </c>
      <c r="R193" s="7">
        <f t="shared" si="583"/>
        <v>2155797.311787839</v>
      </c>
      <c r="U193" s="6" t="s">
        <v>13</v>
      </c>
      <c r="V193" s="8">
        <f>SUM(V180:V192)</f>
        <v>0</v>
      </c>
      <c r="W193" s="8">
        <f t="shared" ref="W193" si="650">SUM(W180:W192)</f>
        <v>57251.783161675339</v>
      </c>
      <c r="X193" s="8">
        <f t="shared" ref="X193" si="651">SUM(X180:X192)</f>
        <v>1793869.6809817727</v>
      </c>
      <c r="Y193" s="8">
        <f t="shared" ref="Y193" si="652">SUM(Y180:Y192)</f>
        <v>637229.47374396038</v>
      </c>
      <c r="Z193" s="8">
        <f t="shared" ref="Z193" si="653">SUM(Z180:Z192)</f>
        <v>558004.90663431643</v>
      </c>
      <c r="AA193" s="8">
        <f t="shared" ref="AA193" si="654">SUM(AA180:AA192)</f>
        <v>1059664.2585803398</v>
      </c>
      <c r="AB193" s="8">
        <f t="shared" ref="AB193" si="655">SUM(AB180:AB192)</f>
        <v>1036770.6149999999</v>
      </c>
      <c r="AC193" s="8">
        <f t="shared" ref="AC193" si="656">SUM(AC180:AC192)</f>
        <v>361767.82799999992</v>
      </c>
      <c r="AD193" s="8">
        <f t="shared" ref="AD193" si="657">SUM(AD180:AD192)</f>
        <v>0</v>
      </c>
      <c r="AE193" s="8">
        <f t="shared" ref="AE193" si="658">SUM(AE180:AE192)</f>
        <v>0</v>
      </c>
      <c r="AF193" s="8">
        <f t="shared" ref="AF193" si="659">SUM(AF180:AF192)</f>
        <v>0</v>
      </c>
      <c r="AG193" s="8">
        <f t="shared" ref="AG193" si="660">SUM(AG180:AG192)</f>
        <v>42554.509758575601</v>
      </c>
      <c r="AH193" s="75">
        <f t="shared" ref="AH193" si="661">SUM(AH180:AH192)</f>
        <v>0</v>
      </c>
      <c r="AI193" s="75">
        <f t="shared" ref="AI193" si="662">SUM(AI180:AI192)</f>
        <v>0</v>
      </c>
      <c r="AJ193" s="75">
        <f t="shared" ref="AJ193" si="663">SUM(AJ180:AJ192)</f>
        <v>0</v>
      </c>
      <c r="AK193" s="7">
        <f t="shared" si="585"/>
        <v>5547113.0558606405</v>
      </c>
      <c r="AN193" s="6" t="s">
        <v>13</v>
      </c>
      <c r="AO193" s="8">
        <f>SUM(AO180:AO192)</f>
        <v>0</v>
      </c>
      <c r="AP193" s="8">
        <f t="shared" ref="AP193" si="664">SUM(AP180:AP192)</f>
        <v>0</v>
      </c>
      <c r="AQ193" s="8">
        <f t="shared" ref="AQ193" si="665">SUM(AQ180:AQ192)</f>
        <v>0</v>
      </c>
      <c r="AR193" s="8">
        <f t="shared" ref="AR193" si="666">SUM(AR180:AR192)</f>
        <v>0</v>
      </c>
      <c r="AS193" s="8">
        <f t="shared" ref="AS193" si="667">SUM(AS180:AS192)</f>
        <v>0</v>
      </c>
      <c r="AT193" s="8">
        <f t="shared" ref="AT193" si="668">SUM(AT180:AT192)</f>
        <v>0</v>
      </c>
      <c r="AU193" s="8">
        <f t="shared" ref="AU193" si="669">SUM(AU180:AU192)</f>
        <v>0</v>
      </c>
      <c r="AV193" s="8">
        <f t="shared" ref="AV193" si="670">SUM(AV180:AV192)</f>
        <v>0</v>
      </c>
      <c r="AW193" s="8">
        <f t="shared" ref="AW193" si="671">SUM(AW180:AW192)</f>
        <v>0</v>
      </c>
      <c r="AX193" s="8">
        <f t="shared" ref="AX193" si="672">SUM(AX180:AX192)</f>
        <v>0</v>
      </c>
      <c r="AY193" s="8">
        <f t="shared" ref="AY193" si="673">SUM(AY180:AY192)</f>
        <v>0</v>
      </c>
      <c r="AZ193" s="8">
        <f t="shared" ref="AZ193" si="674">SUM(AZ180:AZ192)</f>
        <v>0</v>
      </c>
      <c r="BA193" s="75">
        <f t="shared" ref="BA193" si="675">SUM(BA180:BA192)</f>
        <v>0</v>
      </c>
      <c r="BB193" s="75">
        <f t="shared" ref="BB193" si="676">SUM(BB180:BB192)</f>
        <v>0</v>
      </c>
      <c r="BC193" s="75">
        <f t="shared" ref="BC193" si="677">SUM(BC180:BC192)</f>
        <v>0</v>
      </c>
      <c r="BD193" s="7">
        <f t="shared" si="587"/>
        <v>0</v>
      </c>
      <c r="BG193" s="6" t="s">
        <v>13</v>
      </c>
      <c r="BH193" s="8">
        <f>SUM(BH180:BH192)</f>
        <v>0</v>
      </c>
      <c r="BI193" s="8">
        <f t="shared" ref="BI193" si="678">SUM(BI180:BI192)</f>
        <v>0</v>
      </c>
      <c r="BJ193" s="8">
        <f t="shared" ref="BJ193" si="679">SUM(BJ180:BJ192)</f>
        <v>0</v>
      </c>
      <c r="BK193" s="8">
        <f t="shared" ref="BK193" si="680">SUM(BK180:BK192)</f>
        <v>0</v>
      </c>
      <c r="BL193" s="8">
        <f t="shared" ref="BL193" si="681">SUM(BL180:BL192)</f>
        <v>0</v>
      </c>
      <c r="BM193" s="8">
        <f t="shared" ref="BM193" si="682">SUM(BM180:BM192)</f>
        <v>0</v>
      </c>
      <c r="BN193" s="8">
        <f t="shared" ref="BN193" si="683">SUM(BN180:BN192)</f>
        <v>0</v>
      </c>
      <c r="BO193" s="8">
        <f t="shared" ref="BO193" si="684">SUM(BO180:BO192)</f>
        <v>0</v>
      </c>
      <c r="BP193" s="8">
        <f t="shared" ref="BP193" si="685">SUM(BP180:BP192)</f>
        <v>0</v>
      </c>
      <c r="BQ193" s="8">
        <f t="shared" ref="BQ193" si="686">SUM(BQ180:BQ192)</f>
        <v>0</v>
      </c>
      <c r="BR193" s="8">
        <f t="shared" ref="BR193" si="687">SUM(BR180:BR192)</f>
        <v>0</v>
      </c>
      <c r="BS193" s="8">
        <f t="shared" ref="BS193" si="688">SUM(BS180:BS192)</f>
        <v>0</v>
      </c>
      <c r="BT193" s="75">
        <f t="shared" ref="BT193" si="689">SUM(BT180:BT192)</f>
        <v>0</v>
      </c>
      <c r="BU193" s="75">
        <f t="shared" ref="BU193" si="690">SUM(BU180:BU192)</f>
        <v>0</v>
      </c>
      <c r="BV193" s="75">
        <f t="shared" ref="BV193" si="691">SUM(BV180:BV192)</f>
        <v>0</v>
      </c>
      <c r="BW193" s="7">
        <f t="shared" si="589"/>
        <v>0</v>
      </c>
    </row>
    <row r="194" spans="1:75" ht="21.4" customHeight="1" thickBot="1" x14ac:dyDescent="0.3">
      <c r="R194" s="76">
        <f>SUM(C180:Q192)</f>
        <v>2155797.3117878386</v>
      </c>
      <c r="AK194" s="76">
        <f>SUM(V180:AJ192)</f>
        <v>5547113.0558606405</v>
      </c>
      <c r="BD194" s="76">
        <f>SUM(AO180:BC192)</f>
        <v>0</v>
      </c>
      <c r="BE194" s="46"/>
      <c r="BW194" s="76">
        <f>SUM(BH180:BV192)</f>
        <v>0</v>
      </c>
    </row>
    <row r="195" spans="1:75" ht="21.4" customHeight="1" thickBot="1" x14ac:dyDescent="0.3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  <c r="S195"/>
      <c r="U195" s="14" t="s">
        <v>11</v>
      </c>
      <c r="V195" s="58" t="s">
        <v>26</v>
      </c>
      <c r="W195" s="58" t="s">
        <v>25</v>
      </c>
      <c r="X195" s="58" t="s">
        <v>24</v>
      </c>
      <c r="Y195" s="58" t="s">
        <v>23</v>
      </c>
      <c r="Z195" s="58" t="s">
        <v>22</v>
      </c>
      <c r="AA195" s="58" t="s">
        <v>21</v>
      </c>
      <c r="AB195" s="58" t="s">
        <v>20</v>
      </c>
      <c r="AC195" s="58" t="s">
        <v>19</v>
      </c>
      <c r="AD195" s="58" t="s">
        <v>18</v>
      </c>
      <c r="AE195" s="58" t="s">
        <v>17</v>
      </c>
      <c r="AF195" s="58" t="s">
        <v>16</v>
      </c>
      <c r="AG195" s="58" t="s">
        <v>15</v>
      </c>
      <c r="AH195" s="61" t="s">
        <v>26</v>
      </c>
      <c r="AI195" s="61" t="s">
        <v>25</v>
      </c>
      <c r="AJ195" s="61" t="s">
        <v>24</v>
      </c>
      <c r="AK195" s="27" t="s">
        <v>10</v>
      </c>
      <c r="AL195"/>
      <c r="AN195" s="14" t="s">
        <v>11</v>
      </c>
      <c r="AO195" s="58" t="s">
        <v>26</v>
      </c>
      <c r="AP195" s="58" t="s">
        <v>25</v>
      </c>
      <c r="AQ195" s="58" t="s">
        <v>24</v>
      </c>
      <c r="AR195" s="58" t="s">
        <v>23</v>
      </c>
      <c r="AS195" s="58" t="s">
        <v>22</v>
      </c>
      <c r="AT195" s="58" t="s">
        <v>21</v>
      </c>
      <c r="AU195" s="58" t="s">
        <v>20</v>
      </c>
      <c r="AV195" s="58" t="s">
        <v>19</v>
      </c>
      <c r="AW195" s="58" t="s">
        <v>18</v>
      </c>
      <c r="AX195" s="58" t="s">
        <v>17</v>
      </c>
      <c r="AY195" s="58" t="s">
        <v>16</v>
      </c>
      <c r="AZ195" s="58" t="s">
        <v>15</v>
      </c>
      <c r="BA195" s="61" t="s">
        <v>26</v>
      </c>
      <c r="BB195" s="61" t="s">
        <v>25</v>
      </c>
      <c r="BC195" s="61" t="s">
        <v>24</v>
      </c>
      <c r="BD195" s="27" t="s">
        <v>10</v>
      </c>
      <c r="BE195"/>
      <c r="BG195" s="14" t="s">
        <v>11</v>
      </c>
      <c r="BH195" s="58" t="s">
        <v>26</v>
      </c>
      <c r="BI195" s="58" t="s">
        <v>25</v>
      </c>
      <c r="BJ195" s="58" t="s">
        <v>24</v>
      </c>
      <c r="BK195" s="58" t="s">
        <v>23</v>
      </c>
      <c r="BL195" s="58" t="s">
        <v>22</v>
      </c>
      <c r="BM195" s="58" t="s">
        <v>21</v>
      </c>
      <c r="BN195" s="58" t="s">
        <v>20</v>
      </c>
      <c r="BO195" s="58" t="s">
        <v>19</v>
      </c>
      <c r="BP195" s="58" t="s">
        <v>18</v>
      </c>
      <c r="BQ195" s="58" t="s">
        <v>17</v>
      </c>
      <c r="BR195" s="58" t="s">
        <v>16</v>
      </c>
      <c r="BS195" s="58" t="s">
        <v>15</v>
      </c>
      <c r="BT195" s="61" t="s">
        <v>26</v>
      </c>
      <c r="BU195" s="61" t="s">
        <v>25</v>
      </c>
      <c r="BV195" s="61" t="s">
        <v>24</v>
      </c>
      <c r="BW195" s="27" t="s">
        <v>10</v>
      </c>
    </row>
    <row r="196" spans="1:75" ht="14.65" customHeight="1" x14ac:dyDescent="0.25">
      <c r="A196" s="156" t="s">
        <v>65</v>
      </c>
      <c r="B196" s="12" t="s">
        <v>43</v>
      </c>
      <c r="C196" s="12">
        <f>C100+C164+C180</f>
        <v>0</v>
      </c>
      <c r="D196" s="12">
        <f t="shared" ref="D196:Q196" si="692">D100+D164+D180</f>
        <v>0</v>
      </c>
      <c r="E196" s="12">
        <f t="shared" si="692"/>
        <v>0</v>
      </c>
      <c r="F196" s="12">
        <f t="shared" si="692"/>
        <v>0</v>
      </c>
      <c r="G196" s="12">
        <f t="shared" si="692"/>
        <v>0</v>
      </c>
      <c r="H196" s="12">
        <f t="shared" si="692"/>
        <v>0</v>
      </c>
      <c r="I196" s="12">
        <f t="shared" si="692"/>
        <v>0</v>
      </c>
      <c r="J196" s="12">
        <f t="shared" si="692"/>
        <v>0</v>
      </c>
      <c r="K196" s="12">
        <f t="shared" si="692"/>
        <v>0</v>
      </c>
      <c r="L196" s="12">
        <f t="shared" si="692"/>
        <v>0</v>
      </c>
      <c r="M196" s="12">
        <f t="shared" si="692"/>
        <v>0</v>
      </c>
      <c r="N196" s="12">
        <f t="shared" si="692"/>
        <v>14519.692337945908</v>
      </c>
      <c r="O196" s="67">
        <f t="shared" si="692"/>
        <v>0</v>
      </c>
      <c r="P196" s="67">
        <f t="shared" si="692"/>
        <v>0</v>
      </c>
      <c r="Q196" s="67">
        <f t="shared" si="692"/>
        <v>0</v>
      </c>
      <c r="R196" s="26">
        <f t="shared" ref="R196:R209" si="693">SUM(C196:Q196)</f>
        <v>14519.692337945908</v>
      </c>
      <c r="S196"/>
      <c r="T196" s="156" t="s">
        <v>65</v>
      </c>
      <c r="U196" s="12" t="s">
        <v>43</v>
      </c>
      <c r="V196" s="12">
        <f>V100+V164+V180</f>
        <v>0</v>
      </c>
      <c r="W196" s="12">
        <f t="shared" ref="W196:AJ196" si="694">W100+W164+W180</f>
        <v>0</v>
      </c>
      <c r="X196" s="12">
        <f t="shared" si="694"/>
        <v>55707.77240404598</v>
      </c>
      <c r="Y196" s="12">
        <f t="shared" si="694"/>
        <v>0</v>
      </c>
      <c r="Z196" s="12">
        <f t="shared" si="694"/>
        <v>0</v>
      </c>
      <c r="AA196" s="12">
        <f t="shared" si="694"/>
        <v>121404.40174313846</v>
      </c>
      <c r="AB196" s="12">
        <f t="shared" si="694"/>
        <v>0</v>
      </c>
      <c r="AC196" s="12">
        <f t="shared" si="694"/>
        <v>71852</v>
      </c>
      <c r="AD196" s="12">
        <f t="shared" si="694"/>
        <v>330940</v>
      </c>
      <c r="AE196" s="12">
        <f t="shared" si="694"/>
        <v>0</v>
      </c>
      <c r="AF196" s="12">
        <f t="shared" si="694"/>
        <v>30750.2226607997</v>
      </c>
      <c r="AG196" s="12">
        <f t="shared" si="694"/>
        <v>662327.37275387521</v>
      </c>
      <c r="AH196" s="67">
        <f t="shared" si="694"/>
        <v>0</v>
      </c>
      <c r="AI196" s="67">
        <f t="shared" si="694"/>
        <v>0</v>
      </c>
      <c r="AJ196" s="67">
        <f t="shared" si="694"/>
        <v>0</v>
      </c>
      <c r="AK196" s="26">
        <f t="shared" ref="AK196:AK209" si="695">SUM(V196:AJ196)</f>
        <v>1272981.7695618593</v>
      </c>
      <c r="AL196"/>
      <c r="AM196" s="156" t="s">
        <v>65</v>
      </c>
      <c r="AN196" s="12" t="s">
        <v>43</v>
      </c>
      <c r="AO196" s="12">
        <f>AO100+AO164+AO180</f>
        <v>0</v>
      </c>
      <c r="AP196" s="12">
        <f t="shared" ref="AP196:BC196" si="696">AP100+AP164+AP180</f>
        <v>0</v>
      </c>
      <c r="AQ196" s="12">
        <f t="shared" si="696"/>
        <v>0</v>
      </c>
      <c r="AR196" s="12">
        <f t="shared" si="696"/>
        <v>0</v>
      </c>
      <c r="AS196" s="12">
        <f t="shared" si="696"/>
        <v>0</v>
      </c>
      <c r="AT196" s="12">
        <f t="shared" si="696"/>
        <v>230256</v>
      </c>
      <c r="AU196" s="12">
        <f t="shared" si="696"/>
        <v>0</v>
      </c>
      <c r="AV196" s="12">
        <f t="shared" si="696"/>
        <v>168275.55641193147</v>
      </c>
      <c r="AW196" s="12">
        <f t="shared" si="696"/>
        <v>318816</v>
      </c>
      <c r="AX196" s="12">
        <f t="shared" si="696"/>
        <v>0</v>
      </c>
      <c r="AY196" s="12">
        <f t="shared" si="696"/>
        <v>0</v>
      </c>
      <c r="AZ196" s="12">
        <f t="shared" si="696"/>
        <v>653873.94495911605</v>
      </c>
      <c r="BA196" s="67">
        <f t="shared" si="696"/>
        <v>0</v>
      </c>
      <c r="BB196" s="67">
        <f t="shared" si="696"/>
        <v>0</v>
      </c>
      <c r="BC196" s="67">
        <f t="shared" si="696"/>
        <v>0</v>
      </c>
      <c r="BD196" s="26">
        <f t="shared" ref="BD196:BD209" si="697">SUM(AO196:BC196)</f>
        <v>1371221.5013710475</v>
      </c>
      <c r="BE196"/>
      <c r="BF196" s="156" t="s">
        <v>65</v>
      </c>
      <c r="BG196" s="12" t="s">
        <v>43</v>
      </c>
      <c r="BH196" s="12">
        <f>BH100+BH164+BH180</f>
        <v>0</v>
      </c>
      <c r="BI196" s="12">
        <f t="shared" ref="BI196:BV196" si="698">BI100+BI164+BI180</f>
        <v>0</v>
      </c>
      <c r="BJ196" s="12">
        <f t="shared" si="698"/>
        <v>0</v>
      </c>
      <c r="BK196" s="12">
        <f t="shared" si="698"/>
        <v>0</v>
      </c>
      <c r="BL196" s="12">
        <f t="shared" si="698"/>
        <v>0</v>
      </c>
      <c r="BM196" s="12">
        <f t="shared" si="698"/>
        <v>0</v>
      </c>
      <c r="BN196" s="12">
        <f t="shared" si="698"/>
        <v>0</v>
      </c>
      <c r="BO196" s="12">
        <f t="shared" si="698"/>
        <v>0</v>
      </c>
      <c r="BP196" s="12">
        <f t="shared" si="698"/>
        <v>0</v>
      </c>
      <c r="BQ196" s="12">
        <f t="shared" si="698"/>
        <v>0</v>
      </c>
      <c r="BR196" s="12">
        <f t="shared" si="698"/>
        <v>0</v>
      </c>
      <c r="BS196" s="12">
        <f t="shared" si="698"/>
        <v>0</v>
      </c>
      <c r="BT196" s="67">
        <f t="shared" si="698"/>
        <v>0</v>
      </c>
      <c r="BU196" s="67">
        <f t="shared" si="698"/>
        <v>0</v>
      </c>
      <c r="BV196" s="67">
        <f t="shared" si="698"/>
        <v>0</v>
      </c>
      <c r="BW196" s="26">
        <f t="shared" ref="BW196:BW209" si="699">SUM(BH196:BV196)</f>
        <v>0</v>
      </c>
    </row>
    <row r="197" spans="1:75" x14ac:dyDescent="0.25">
      <c r="A197" s="157"/>
      <c r="B197" s="2" t="s">
        <v>42</v>
      </c>
      <c r="C197" s="2">
        <f t="shared" ref="C197:Q197" si="700">C101+C165+C181</f>
        <v>0</v>
      </c>
      <c r="D197" s="2">
        <f t="shared" si="700"/>
        <v>0</v>
      </c>
      <c r="E197" s="2">
        <f t="shared" si="700"/>
        <v>0</v>
      </c>
      <c r="F197" s="2">
        <f t="shared" si="700"/>
        <v>9908.2635984287535</v>
      </c>
      <c r="G197" s="2">
        <f t="shared" si="700"/>
        <v>0</v>
      </c>
      <c r="H197" s="2">
        <f t="shared" si="700"/>
        <v>0</v>
      </c>
      <c r="I197" s="2">
        <f t="shared" si="700"/>
        <v>0</v>
      </c>
      <c r="J197" s="2">
        <f t="shared" si="700"/>
        <v>0</v>
      </c>
      <c r="K197" s="2">
        <f t="shared" si="700"/>
        <v>41560.698481669708</v>
      </c>
      <c r="L197" s="2">
        <f t="shared" si="700"/>
        <v>0</v>
      </c>
      <c r="M197" s="2">
        <f t="shared" si="700"/>
        <v>0</v>
      </c>
      <c r="N197" s="2">
        <f t="shared" si="700"/>
        <v>0</v>
      </c>
      <c r="O197" s="74">
        <f t="shared" si="700"/>
        <v>0</v>
      </c>
      <c r="P197" s="74">
        <f t="shared" si="700"/>
        <v>0</v>
      </c>
      <c r="Q197" s="74">
        <f t="shared" si="700"/>
        <v>0</v>
      </c>
      <c r="R197" s="25">
        <f t="shared" si="693"/>
        <v>51468.962080098463</v>
      </c>
      <c r="S197"/>
      <c r="T197" s="157"/>
      <c r="U197" s="2" t="s">
        <v>42</v>
      </c>
      <c r="V197" s="2">
        <f t="shared" ref="V197:AJ197" si="701">V101+V165+V181</f>
        <v>0</v>
      </c>
      <c r="W197" s="2">
        <f t="shared" si="701"/>
        <v>0</v>
      </c>
      <c r="X197" s="2">
        <f t="shared" si="701"/>
        <v>0</v>
      </c>
      <c r="Y197" s="2">
        <f t="shared" si="701"/>
        <v>0</v>
      </c>
      <c r="Z197" s="2">
        <f t="shared" si="701"/>
        <v>0</v>
      </c>
      <c r="AA197" s="2">
        <f t="shared" si="701"/>
        <v>0</v>
      </c>
      <c r="AB197" s="2">
        <f t="shared" si="701"/>
        <v>0</v>
      </c>
      <c r="AC197" s="2">
        <f t="shared" si="701"/>
        <v>0</v>
      </c>
      <c r="AD197" s="2">
        <f t="shared" si="701"/>
        <v>0</v>
      </c>
      <c r="AE197" s="2">
        <f t="shared" si="701"/>
        <v>0</v>
      </c>
      <c r="AF197" s="2">
        <f t="shared" si="701"/>
        <v>0</v>
      </c>
      <c r="AG197" s="2">
        <f t="shared" si="701"/>
        <v>0</v>
      </c>
      <c r="AH197" s="74">
        <f t="shared" si="701"/>
        <v>0</v>
      </c>
      <c r="AI197" s="74">
        <f t="shared" si="701"/>
        <v>0</v>
      </c>
      <c r="AJ197" s="74">
        <f t="shared" si="701"/>
        <v>0</v>
      </c>
      <c r="AK197" s="25">
        <f t="shared" si="695"/>
        <v>0</v>
      </c>
      <c r="AL197"/>
      <c r="AM197" s="157"/>
      <c r="AN197" s="2" t="s">
        <v>42</v>
      </c>
      <c r="AO197" s="2">
        <f t="shared" ref="AO197:BC197" si="702">AO101+AO165+AO181</f>
        <v>0</v>
      </c>
      <c r="AP197" s="2">
        <f t="shared" si="702"/>
        <v>0</v>
      </c>
      <c r="AQ197" s="2">
        <f t="shared" si="702"/>
        <v>0</v>
      </c>
      <c r="AR197" s="2">
        <f t="shared" si="702"/>
        <v>0</v>
      </c>
      <c r="AS197" s="2">
        <f t="shared" si="702"/>
        <v>0</v>
      </c>
      <c r="AT197" s="2">
        <f t="shared" si="702"/>
        <v>0</v>
      </c>
      <c r="AU197" s="2">
        <f t="shared" si="702"/>
        <v>0</v>
      </c>
      <c r="AV197" s="2">
        <f t="shared" si="702"/>
        <v>0</v>
      </c>
      <c r="AW197" s="2">
        <f t="shared" si="702"/>
        <v>0</v>
      </c>
      <c r="AX197" s="2">
        <f t="shared" si="702"/>
        <v>0</v>
      </c>
      <c r="AY197" s="2">
        <f t="shared" si="702"/>
        <v>0</v>
      </c>
      <c r="AZ197" s="2">
        <f t="shared" si="702"/>
        <v>0</v>
      </c>
      <c r="BA197" s="74">
        <f t="shared" si="702"/>
        <v>0</v>
      </c>
      <c r="BB197" s="74">
        <f t="shared" si="702"/>
        <v>0</v>
      </c>
      <c r="BC197" s="74">
        <f t="shared" si="702"/>
        <v>0</v>
      </c>
      <c r="BD197" s="25">
        <f t="shared" si="697"/>
        <v>0</v>
      </c>
      <c r="BE197"/>
      <c r="BF197" s="157"/>
      <c r="BG197" s="2" t="s">
        <v>42</v>
      </c>
      <c r="BH197" s="2">
        <f t="shared" ref="BH197:BV197" si="703">BH101+BH165+BH181</f>
        <v>0</v>
      </c>
      <c r="BI197" s="2">
        <f t="shared" si="703"/>
        <v>0</v>
      </c>
      <c r="BJ197" s="2">
        <f t="shared" si="703"/>
        <v>0</v>
      </c>
      <c r="BK197" s="2">
        <f t="shared" si="703"/>
        <v>0</v>
      </c>
      <c r="BL197" s="2">
        <f t="shared" si="703"/>
        <v>0</v>
      </c>
      <c r="BM197" s="2">
        <f t="shared" si="703"/>
        <v>0</v>
      </c>
      <c r="BN197" s="2">
        <f t="shared" si="703"/>
        <v>0</v>
      </c>
      <c r="BO197" s="2">
        <f t="shared" si="703"/>
        <v>0</v>
      </c>
      <c r="BP197" s="2">
        <f t="shared" si="703"/>
        <v>0</v>
      </c>
      <c r="BQ197" s="2">
        <f t="shared" si="703"/>
        <v>0</v>
      </c>
      <c r="BR197" s="2">
        <f t="shared" si="703"/>
        <v>0</v>
      </c>
      <c r="BS197" s="2">
        <f t="shared" si="703"/>
        <v>0</v>
      </c>
      <c r="BT197" s="74">
        <f t="shared" si="703"/>
        <v>0</v>
      </c>
      <c r="BU197" s="74">
        <f t="shared" si="703"/>
        <v>0</v>
      </c>
      <c r="BV197" s="74">
        <f t="shared" si="703"/>
        <v>0</v>
      </c>
      <c r="BW197" s="25">
        <f t="shared" si="699"/>
        <v>0</v>
      </c>
    </row>
    <row r="198" spans="1:75" x14ac:dyDescent="0.25">
      <c r="A198" s="157"/>
      <c r="B198" s="2" t="s">
        <v>41</v>
      </c>
      <c r="C198" s="2">
        <f t="shared" ref="C198:Q198" si="704">C102+C166+C182</f>
        <v>0</v>
      </c>
      <c r="D198" s="2">
        <f t="shared" si="704"/>
        <v>0</v>
      </c>
      <c r="E198" s="2">
        <f t="shared" si="704"/>
        <v>479.72243499074074</v>
      </c>
      <c r="F198" s="2">
        <f t="shared" si="704"/>
        <v>21395.670508517294</v>
      </c>
      <c r="G198" s="2">
        <f t="shared" si="704"/>
        <v>73.803451537037034</v>
      </c>
      <c r="H198" s="2">
        <f t="shared" si="704"/>
        <v>3321.1553191666667</v>
      </c>
      <c r="I198" s="2">
        <f t="shared" si="704"/>
        <v>3025.9415130185189</v>
      </c>
      <c r="J198" s="2">
        <f t="shared" si="704"/>
        <v>701.13278960185187</v>
      </c>
      <c r="K198" s="2">
        <f t="shared" si="704"/>
        <v>1955.7914657314816</v>
      </c>
      <c r="L198" s="2">
        <f t="shared" si="704"/>
        <v>1992.6931915000002</v>
      </c>
      <c r="M198" s="2">
        <f t="shared" si="704"/>
        <v>16530.489820891144</v>
      </c>
      <c r="N198" s="2">
        <f t="shared" si="704"/>
        <v>11768.718345268031</v>
      </c>
      <c r="O198" s="74">
        <f t="shared" si="704"/>
        <v>0</v>
      </c>
      <c r="P198" s="74">
        <f t="shared" si="704"/>
        <v>0</v>
      </c>
      <c r="Q198" s="74">
        <f t="shared" si="704"/>
        <v>0</v>
      </c>
      <c r="R198" s="25">
        <f t="shared" si="693"/>
        <v>61245.118840222771</v>
      </c>
      <c r="S198"/>
      <c r="T198" s="157"/>
      <c r="U198" s="2" t="s">
        <v>41</v>
      </c>
      <c r="V198" s="2">
        <f t="shared" ref="V198:AJ198" si="705">V102+V166+V182</f>
        <v>0</v>
      </c>
      <c r="W198" s="2">
        <f t="shared" si="705"/>
        <v>0</v>
      </c>
      <c r="X198" s="2">
        <f t="shared" si="705"/>
        <v>0</v>
      </c>
      <c r="Y198" s="2">
        <f t="shared" si="705"/>
        <v>0</v>
      </c>
      <c r="Z198" s="2">
        <f t="shared" si="705"/>
        <v>22115</v>
      </c>
      <c r="AA198" s="2">
        <f t="shared" si="705"/>
        <v>0</v>
      </c>
      <c r="AB198" s="2">
        <f t="shared" si="705"/>
        <v>0</v>
      </c>
      <c r="AC198" s="2">
        <f t="shared" si="705"/>
        <v>24099.569397656582</v>
      </c>
      <c r="AD198" s="2">
        <f t="shared" si="705"/>
        <v>13334.915633827812</v>
      </c>
      <c r="AE198" s="2">
        <f t="shared" si="705"/>
        <v>12050.294483686726</v>
      </c>
      <c r="AF198" s="2">
        <f t="shared" si="705"/>
        <v>74201.823250728223</v>
      </c>
      <c r="AG198" s="2">
        <f t="shared" si="705"/>
        <v>20616.367862291325</v>
      </c>
      <c r="AH198" s="74">
        <f t="shared" si="705"/>
        <v>0</v>
      </c>
      <c r="AI198" s="74">
        <f t="shared" si="705"/>
        <v>0</v>
      </c>
      <c r="AJ198" s="74">
        <f t="shared" si="705"/>
        <v>0</v>
      </c>
      <c r="AK198" s="25">
        <f t="shared" si="695"/>
        <v>166417.97062819064</v>
      </c>
      <c r="AL198"/>
      <c r="AM198" s="157"/>
      <c r="AN198" s="2" t="s">
        <v>41</v>
      </c>
      <c r="AO198" s="2">
        <f t="shared" ref="AO198:BC198" si="706">AO102+AO166+AO182</f>
        <v>0</v>
      </c>
      <c r="AP198" s="2">
        <f t="shared" si="706"/>
        <v>0</v>
      </c>
      <c r="AQ198" s="2">
        <f t="shared" si="706"/>
        <v>0</v>
      </c>
      <c r="AR198" s="2">
        <f t="shared" si="706"/>
        <v>0</v>
      </c>
      <c r="AS198" s="2">
        <f t="shared" si="706"/>
        <v>0</v>
      </c>
      <c r="AT198" s="2">
        <f t="shared" si="706"/>
        <v>0</v>
      </c>
      <c r="AU198" s="2">
        <f t="shared" si="706"/>
        <v>0</v>
      </c>
      <c r="AV198" s="2">
        <f t="shared" si="706"/>
        <v>0</v>
      </c>
      <c r="AW198" s="2">
        <f t="shared" si="706"/>
        <v>0</v>
      </c>
      <c r="AX198" s="2">
        <f t="shared" si="706"/>
        <v>0</v>
      </c>
      <c r="AY198" s="2">
        <f t="shared" si="706"/>
        <v>0</v>
      </c>
      <c r="AZ198" s="2">
        <f t="shared" si="706"/>
        <v>0</v>
      </c>
      <c r="BA198" s="74">
        <f t="shared" si="706"/>
        <v>0</v>
      </c>
      <c r="BB198" s="74">
        <f t="shared" si="706"/>
        <v>0</v>
      </c>
      <c r="BC198" s="74">
        <f t="shared" si="706"/>
        <v>0</v>
      </c>
      <c r="BD198" s="25">
        <f t="shared" si="697"/>
        <v>0</v>
      </c>
      <c r="BE198"/>
      <c r="BF198" s="157"/>
      <c r="BG198" s="2" t="s">
        <v>41</v>
      </c>
      <c r="BH198" s="2">
        <f t="shared" ref="BH198:BV198" si="707">BH102+BH166+BH182</f>
        <v>0</v>
      </c>
      <c r="BI198" s="2">
        <f t="shared" si="707"/>
        <v>0</v>
      </c>
      <c r="BJ198" s="2">
        <f t="shared" si="707"/>
        <v>0</v>
      </c>
      <c r="BK198" s="2">
        <f t="shared" si="707"/>
        <v>0</v>
      </c>
      <c r="BL198" s="2">
        <f t="shared" si="707"/>
        <v>0</v>
      </c>
      <c r="BM198" s="2">
        <f t="shared" si="707"/>
        <v>0</v>
      </c>
      <c r="BN198" s="2">
        <f t="shared" si="707"/>
        <v>0</v>
      </c>
      <c r="BO198" s="2">
        <f t="shared" si="707"/>
        <v>0</v>
      </c>
      <c r="BP198" s="2">
        <f t="shared" si="707"/>
        <v>0</v>
      </c>
      <c r="BQ198" s="2">
        <f t="shared" si="707"/>
        <v>0</v>
      </c>
      <c r="BR198" s="2">
        <f t="shared" si="707"/>
        <v>0</v>
      </c>
      <c r="BS198" s="2">
        <f t="shared" si="707"/>
        <v>0</v>
      </c>
      <c r="BT198" s="74">
        <f t="shared" si="707"/>
        <v>0</v>
      </c>
      <c r="BU198" s="74">
        <f t="shared" si="707"/>
        <v>0</v>
      </c>
      <c r="BV198" s="74">
        <f t="shared" si="707"/>
        <v>0</v>
      </c>
      <c r="BW198" s="25">
        <f t="shared" si="699"/>
        <v>0</v>
      </c>
    </row>
    <row r="199" spans="1:75" x14ac:dyDescent="0.25">
      <c r="A199" s="157"/>
      <c r="B199" s="2" t="s">
        <v>40</v>
      </c>
      <c r="C199" s="2">
        <f t="shared" ref="C199:Q199" si="708">C103+C167+C183</f>
        <v>0</v>
      </c>
      <c r="D199" s="2">
        <f t="shared" si="708"/>
        <v>4452.3678331885221</v>
      </c>
      <c r="E199" s="2">
        <f t="shared" si="708"/>
        <v>22542.994628232682</v>
      </c>
      <c r="F199" s="2">
        <f t="shared" si="708"/>
        <v>207412.07310354064</v>
      </c>
      <c r="G199" s="2">
        <f t="shared" si="708"/>
        <v>84062.00789235413</v>
      </c>
      <c r="H199" s="2">
        <f t="shared" si="708"/>
        <v>25853.979368914879</v>
      </c>
      <c r="I199" s="2">
        <f t="shared" si="708"/>
        <v>8523.2347502680586</v>
      </c>
      <c r="J199" s="2">
        <f t="shared" si="708"/>
        <v>31998.239361605647</v>
      </c>
      <c r="K199" s="2">
        <f t="shared" si="708"/>
        <v>70841.95423116826</v>
      </c>
      <c r="L199" s="2">
        <f t="shared" si="708"/>
        <v>59050.440932251935</v>
      </c>
      <c r="M199" s="2">
        <f t="shared" si="708"/>
        <v>20861.140036861831</v>
      </c>
      <c r="N199" s="2">
        <f t="shared" si="708"/>
        <v>1240634.6030064726</v>
      </c>
      <c r="O199" s="74">
        <f t="shared" si="708"/>
        <v>0</v>
      </c>
      <c r="P199" s="74">
        <f t="shared" si="708"/>
        <v>0</v>
      </c>
      <c r="Q199" s="74">
        <f t="shared" si="708"/>
        <v>0</v>
      </c>
      <c r="R199" s="25">
        <f t="shared" si="693"/>
        <v>1776233.0351448592</v>
      </c>
      <c r="S199"/>
      <c r="T199" s="157"/>
      <c r="U199" s="2" t="s">
        <v>40</v>
      </c>
      <c r="V199" s="2">
        <f t="shared" ref="V199:AJ199" si="709">V103+V167+V183</f>
        <v>0</v>
      </c>
      <c r="W199" s="2">
        <f t="shared" si="709"/>
        <v>94044.186807603342</v>
      </c>
      <c r="X199" s="2">
        <f t="shared" si="709"/>
        <v>742123.84481942258</v>
      </c>
      <c r="Y199" s="2">
        <f t="shared" si="709"/>
        <v>131746.15193421996</v>
      </c>
      <c r="Z199" s="2">
        <f t="shared" si="709"/>
        <v>398875.21809255041</v>
      </c>
      <c r="AA199" s="2">
        <f t="shared" si="709"/>
        <v>473668.60603282985</v>
      </c>
      <c r="AB199" s="2">
        <f t="shared" si="709"/>
        <v>183061.72067741802</v>
      </c>
      <c r="AC199" s="2">
        <f t="shared" si="709"/>
        <v>322353.82636855886</v>
      </c>
      <c r="AD199" s="2">
        <f t="shared" si="709"/>
        <v>880827.56410586741</v>
      </c>
      <c r="AE199" s="2">
        <f t="shared" si="709"/>
        <v>1208086.1658643009</v>
      </c>
      <c r="AF199" s="2">
        <f t="shared" si="709"/>
        <v>803076.45316950919</v>
      </c>
      <c r="AG199" s="2">
        <f t="shared" si="709"/>
        <v>2259714.9103607368</v>
      </c>
      <c r="AH199" s="74">
        <f t="shared" si="709"/>
        <v>0</v>
      </c>
      <c r="AI199" s="74">
        <f t="shared" si="709"/>
        <v>0</v>
      </c>
      <c r="AJ199" s="74">
        <f t="shared" si="709"/>
        <v>0</v>
      </c>
      <c r="AK199" s="25">
        <f t="shared" si="695"/>
        <v>7497578.648233017</v>
      </c>
      <c r="AL199"/>
      <c r="AM199" s="157"/>
      <c r="AN199" s="2" t="s">
        <v>40</v>
      </c>
      <c r="AO199" s="2">
        <f t="shared" ref="AO199:BC199" si="710">AO103+AO167+AO183</f>
        <v>0</v>
      </c>
      <c r="AP199" s="2">
        <f t="shared" si="710"/>
        <v>10472.392863376526</v>
      </c>
      <c r="AQ199" s="2">
        <f t="shared" si="710"/>
        <v>0</v>
      </c>
      <c r="AR199" s="2">
        <f t="shared" si="710"/>
        <v>0</v>
      </c>
      <c r="AS199" s="2">
        <f t="shared" si="710"/>
        <v>107721.20865752621</v>
      </c>
      <c r="AT199" s="2">
        <f t="shared" si="710"/>
        <v>171023.1330496562</v>
      </c>
      <c r="AU199" s="2">
        <f t="shared" si="710"/>
        <v>1676.8212720318666</v>
      </c>
      <c r="AV199" s="2">
        <f t="shared" si="710"/>
        <v>21212.147959480691</v>
      </c>
      <c r="AW199" s="2">
        <f t="shared" si="710"/>
        <v>266001.9130476336</v>
      </c>
      <c r="AX199" s="2">
        <f t="shared" si="710"/>
        <v>12447.905751830518</v>
      </c>
      <c r="AY199" s="2">
        <f t="shared" si="710"/>
        <v>533515.87217525672</v>
      </c>
      <c r="AZ199" s="2">
        <f t="shared" si="710"/>
        <v>1652510.0886709471</v>
      </c>
      <c r="BA199" s="74">
        <f t="shared" si="710"/>
        <v>0</v>
      </c>
      <c r="BB199" s="74">
        <f t="shared" si="710"/>
        <v>0</v>
      </c>
      <c r="BC199" s="74">
        <f t="shared" si="710"/>
        <v>0</v>
      </c>
      <c r="BD199" s="25">
        <f t="shared" si="697"/>
        <v>2776581.4834477394</v>
      </c>
      <c r="BE199"/>
      <c r="BF199" s="157"/>
      <c r="BG199" s="2" t="s">
        <v>40</v>
      </c>
      <c r="BH199" s="2">
        <f t="shared" ref="BH199:BV199" si="711">BH103+BH167+BH183</f>
        <v>0</v>
      </c>
      <c r="BI199" s="2">
        <f t="shared" si="711"/>
        <v>0</v>
      </c>
      <c r="BJ199" s="2">
        <f t="shared" si="711"/>
        <v>0</v>
      </c>
      <c r="BK199" s="2">
        <f t="shared" si="711"/>
        <v>0</v>
      </c>
      <c r="BL199" s="2">
        <f t="shared" si="711"/>
        <v>0</v>
      </c>
      <c r="BM199" s="2">
        <f t="shared" si="711"/>
        <v>0</v>
      </c>
      <c r="BN199" s="2">
        <f t="shared" si="711"/>
        <v>0</v>
      </c>
      <c r="BO199" s="2">
        <f t="shared" si="711"/>
        <v>0</v>
      </c>
      <c r="BP199" s="2">
        <f t="shared" si="711"/>
        <v>0</v>
      </c>
      <c r="BQ199" s="2">
        <f t="shared" si="711"/>
        <v>106707.30620076697</v>
      </c>
      <c r="BR199" s="2">
        <f t="shared" si="711"/>
        <v>0</v>
      </c>
      <c r="BS199" s="2">
        <f t="shared" si="711"/>
        <v>1048169.1395128319</v>
      </c>
      <c r="BT199" s="74">
        <f t="shared" si="711"/>
        <v>0</v>
      </c>
      <c r="BU199" s="74">
        <f t="shared" si="711"/>
        <v>0</v>
      </c>
      <c r="BV199" s="74">
        <f t="shared" si="711"/>
        <v>0</v>
      </c>
      <c r="BW199" s="25">
        <f t="shared" si="699"/>
        <v>1154876.445713599</v>
      </c>
    </row>
    <row r="200" spans="1:75" x14ac:dyDescent="0.25">
      <c r="A200" s="157"/>
      <c r="B200" s="2" t="s">
        <v>39</v>
      </c>
      <c r="C200" s="2">
        <f t="shared" ref="C200:Q200" si="712">C104+C168+C184</f>
        <v>0</v>
      </c>
      <c r="D200" s="2">
        <f t="shared" si="712"/>
        <v>0</v>
      </c>
      <c r="E200" s="2">
        <f t="shared" si="712"/>
        <v>0</v>
      </c>
      <c r="F200" s="2">
        <f t="shared" si="712"/>
        <v>0</v>
      </c>
      <c r="G200" s="2">
        <f t="shared" si="712"/>
        <v>0</v>
      </c>
      <c r="H200" s="2">
        <f t="shared" si="712"/>
        <v>0</v>
      </c>
      <c r="I200" s="2">
        <f t="shared" si="712"/>
        <v>0</v>
      </c>
      <c r="J200" s="2">
        <f t="shared" si="712"/>
        <v>0</v>
      </c>
      <c r="K200" s="2">
        <f t="shared" si="712"/>
        <v>0</v>
      </c>
      <c r="L200" s="2">
        <f t="shared" si="712"/>
        <v>0</v>
      </c>
      <c r="M200" s="2">
        <f t="shared" si="712"/>
        <v>0</v>
      </c>
      <c r="N200" s="2">
        <f t="shared" si="712"/>
        <v>0</v>
      </c>
      <c r="O200" s="74">
        <f t="shared" si="712"/>
        <v>0</v>
      </c>
      <c r="P200" s="74">
        <f t="shared" si="712"/>
        <v>0</v>
      </c>
      <c r="Q200" s="74">
        <f t="shared" si="712"/>
        <v>0</v>
      </c>
      <c r="R200" s="25">
        <f t="shared" si="693"/>
        <v>0</v>
      </c>
      <c r="S200"/>
      <c r="T200" s="157"/>
      <c r="U200" s="2" t="s">
        <v>39</v>
      </c>
      <c r="V200" s="2">
        <f t="shared" ref="V200:AJ200" si="713">V104+V168+V184</f>
        <v>0</v>
      </c>
      <c r="W200" s="2">
        <f t="shared" si="713"/>
        <v>0</v>
      </c>
      <c r="X200" s="2">
        <f t="shared" si="713"/>
        <v>0</v>
      </c>
      <c r="Y200" s="2">
        <f t="shared" si="713"/>
        <v>0</v>
      </c>
      <c r="Z200" s="2">
        <f t="shared" si="713"/>
        <v>0</v>
      </c>
      <c r="AA200" s="2">
        <f t="shared" si="713"/>
        <v>0</v>
      </c>
      <c r="AB200" s="2">
        <f t="shared" si="713"/>
        <v>0</v>
      </c>
      <c r="AC200" s="2">
        <f t="shared" si="713"/>
        <v>0</v>
      </c>
      <c r="AD200" s="2">
        <f t="shared" si="713"/>
        <v>0</v>
      </c>
      <c r="AE200" s="2">
        <f t="shared" si="713"/>
        <v>0</v>
      </c>
      <c r="AF200" s="2">
        <f t="shared" si="713"/>
        <v>0</v>
      </c>
      <c r="AG200" s="2">
        <f t="shared" si="713"/>
        <v>0</v>
      </c>
      <c r="AH200" s="74">
        <f t="shared" si="713"/>
        <v>0</v>
      </c>
      <c r="AI200" s="74">
        <f t="shared" si="713"/>
        <v>0</v>
      </c>
      <c r="AJ200" s="74">
        <f t="shared" si="713"/>
        <v>0</v>
      </c>
      <c r="AK200" s="25">
        <f t="shared" si="695"/>
        <v>0</v>
      </c>
      <c r="AL200"/>
      <c r="AM200" s="157"/>
      <c r="AN200" s="2" t="s">
        <v>39</v>
      </c>
      <c r="AO200" s="2">
        <f t="shared" ref="AO200:BC200" si="714">AO104+AO168+AO184</f>
        <v>0</v>
      </c>
      <c r="AP200" s="2">
        <f t="shared" si="714"/>
        <v>0</v>
      </c>
      <c r="AQ200" s="2">
        <f t="shared" si="714"/>
        <v>0</v>
      </c>
      <c r="AR200" s="2">
        <f t="shared" si="714"/>
        <v>0</v>
      </c>
      <c r="AS200" s="2">
        <f t="shared" si="714"/>
        <v>0</v>
      </c>
      <c r="AT200" s="2">
        <f t="shared" si="714"/>
        <v>0</v>
      </c>
      <c r="AU200" s="2">
        <f t="shared" si="714"/>
        <v>0</v>
      </c>
      <c r="AV200" s="2">
        <f t="shared" si="714"/>
        <v>0</v>
      </c>
      <c r="AW200" s="2">
        <f t="shared" si="714"/>
        <v>0</v>
      </c>
      <c r="AX200" s="2">
        <f t="shared" si="714"/>
        <v>0</v>
      </c>
      <c r="AY200" s="2">
        <f t="shared" si="714"/>
        <v>0</v>
      </c>
      <c r="AZ200" s="2">
        <f t="shared" si="714"/>
        <v>0</v>
      </c>
      <c r="BA200" s="74">
        <f t="shared" si="714"/>
        <v>0</v>
      </c>
      <c r="BB200" s="74">
        <f t="shared" si="714"/>
        <v>0</v>
      </c>
      <c r="BC200" s="74">
        <f t="shared" si="714"/>
        <v>0</v>
      </c>
      <c r="BD200" s="25">
        <f t="shared" si="697"/>
        <v>0</v>
      </c>
      <c r="BE200"/>
      <c r="BF200" s="157"/>
      <c r="BG200" s="2" t="s">
        <v>39</v>
      </c>
      <c r="BH200" s="2">
        <f t="shared" ref="BH200:BV200" si="715">BH104+BH168+BH184</f>
        <v>0</v>
      </c>
      <c r="BI200" s="2">
        <f t="shared" si="715"/>
        <v>0</v>
      </c>
      <c r="BJ200" s="2">
        <f t="shared" si="715"/>
        <v>0</v>
      </c>
      <c r="BK200" s="2">
        <f t="shared" si="715"/>
        <v>0</v>
      </c>
      <c r="BL200" s="2">
        <f t="shared" si="715"/>
        <v>0</v>
      </c>
      <c r="BM200" s="2">
        <f t="shared" si="715"/>
        <v>0</v>
      </c>
      <c r="BN200" s="2">
        <f t="shared" si="715"/>
        <v>0</v>
      </c>
      <c r="BO200" s="2">
        <f t="shared" si="715"/>
        <v>0</v>
      </c>
      <c r="BP200" s="2">
        <f t="shared" si="715"/>
        <v>0</v>
      </c>
      <c r="BQ200" s="2">
        <f t="shared" si="715"/>
        <v>0</v>
      </c>
      <c r="BR200" s="2">
        <f t="shared" si="715"/>
        <v>0</v>
      </c>
      <c r="BS200" s="2">
        <f t="shared" si="715"/>
        <v>0</v>
      </c>
      <c r="BT200" s="74">
        <f t="shared" si="715"/>
        <v>0</v>
      </c>
      <c r="BU200" s="74">
        <f t="shared" si="715"/>
        <v>0</v>
      </c>
      <c r="BV200" s="74">
        <f t="shared" si="715"/>
        <v>0</v>
      </c>
      <c r="BW200" s="25">
        <f t="shared" si="699"/>
        <v>0</v>
      </c>
    </row>
    <row r="201" spans="1:75" x14ac:dyDescent="0.25">
      <c r="A201" s="157"/>
      <c r="B201" s="2" t="s">
        <v>38</v>
      </c>
      <c r="C201" s="2">
        <f t="shared" ref="C201:Q201" si="716">C105+C169+C185</f>
        <v>0</v>
      </c>
      <c r="D201" s="2">
        <f t="shared" si="716"/>
        <v>0</v>
      </c>
      <c r="E201" s="2">
        <f t="shared" si="716"/>
        <v>0</v>
      </c>
      <c r="F201" s="2">
        <f t="shared" si="716"/>
        <v>0</v>
      </c>
      <c r="G201" s="2">
        <f t="shared" si="716"/>
        <v>0</v>
      </c>
      <c r="H201" s="2">
        <f t="shared" si="716"/>
        <v>0</v>
      </c>
      <c r="I201" s="2">
        <f t="shared" si="716"/>
        <v>0</v>
      </c>
      <c r="J201" s="2">
        <f t="shared" si="716"/>
        <v>0</v>
      </c>
      <c r="K201" s="2">
        <f t="shared" si="716"/>
        <v>0</v>
      </c>
      <c r="L201" s="2">
        <f t="shared" si="716"/>
        <v>0</v>
      </c>
      <c r="M201" s="2">
        <f t="shared" si="716"/>
        <v>0</v>
      </c>
      <c r="N201" s="2">
        <f t="shared" si="716"/>
        <v>0</v>
      </c>
      <c r="O201" s="74">
        <f t="shared" si="716"/>
        <v>0</v>
      </c>
      <c r="P201" s="74">
        <f t="shared" si="716"/>
        <v>0</v>
      </c>
      <c r="Q201" s="74">
        <f t="shared" si="716"/>
        <v>0</v>
      </c>
      <c r="R201" s="25">
        <f t="shared" si="693"/>
        <v>0</v>
      </c>
      <c r="S201"/>
      <c r="T201" s="157"/>
      <c r="U201" s="2" t="s">
        <v>38</v>
      </c>
      <c r="V201" s="2">
        <f t="shared" ref="V201:AJ201" si="717">V105+V169+V185</f>
        <v>0</v>
      </c>
      <c r="W201" s="2">
        <f t="shared" si="717"/>
        <v>0</v>
      </c>
      <c r="X201" s="2">
        <f t="shared" si="717"/>
        <v>0</v>
      </c>
      <c r="Y201" s="2">
        <f t="shared" si="717"/>
        <v>0</v>
      </c>
      <c r="Z201" s="2">
        <f t="shared" si="717"/>
        <v>0</v>
      </c>
      <c r="AA201" s="2">
        <f t="shared" si="717"/>
        <v>0</v>
      </c>
      <c r="AB201" s="2">
        <f t="shared" si="717"/>
        <v>0</v>
      </c>
      <c r="AC201" s="2">
        <f t="shared" si="717"/>
        <v>0</v>
      </c>
      <c r="AD201" s="2">
        <f t="shared" si="717"/>
        <v>0</v>
      </c>
      <c r="AE201" s="2">
        <f t="shared" si="717"/>
        <v>0</v>
      </c>
      <c r="AF201" s="2">
        <f t="shared" si="717"/>
        <v>0</v>
      </c>
      <c r="AG201" s="2">
        <f t="shared" si="717"/>
        <v>0</v>
      </c>
      <c r="AH201" s="74">
        <f t="shared" si="717"/>
        <v>0</v>
      </c>
      <c r="AI201" s="74">
        <f t="shared" si="717"/>
        <v>0</v>
      </c>
      <c r="AJ201" s="74">
        <f t="shared" si="717"/>
        <v>0</v>
      </c>
      <c r="AK201" s="25">
        <f t="shared" si="695"/>
        <v>0</v>
      </c>
      <c r="AL201"/>
      <c r="AM201" s="157"/>
      <c r="AN201" s="2" t="s">
        <v>38</v>
      </c>
      <c r="AO201" s="2">
        <f t="shared" ref="AO201:BC201" si="718">AO105+AO169+AO185</f>
        <v>0</v>
      </c>
      <c r="AP201" s="2">
        <f t="shared" si="718"/>
        <v>0</v>
      </c>
      <c r="AQ201" s="2">
        <f t="shared" si="718"/>
        <v>0</v>
      </c>
      <c r="AR201" s="2">
        <f t="shared" si="718"/>
        <v>0</v>
      </c>
      <c r="AS201" s="2">
        <f t="shared" si="718"/>
        <v>0</v>
      </c>
      <c r="AT201" s="2">
        <f t="shared" si="718"/>
        <v>0</v>
      </c>
      <c r="AU201" s="2">
        <f t="shared" si="718"/>
        <v>0</v>
      </c>
      <c r="AV201" s="2">
        <f t="shared" si="718"/>
        <v>0</v>
      </c>
      <c r="AW201" s="2">
        <f t="shared" si="718"/>
        <v>0</v>
      </c>
      <c r="AX201" s="2">
        <f t="shared" si="718"/>
        <v>0</v>
      </c>
      <c r="AY201" s="2">
        <f t="shared" si="718"/>
        <v>0</v>
      </c>
      <c r="AZ201" s="2">
        <f t="shared" si="718"/>
        <v>0</v>
      </c>
      <c r="BA201" s="74">
        <f t="shared" si="718"/>
        <v>0</v>
      </c>
      <c r="BB201" s="74">
        <f t="shared" si="718"/>
        <v>0</v>
      </c>
      <c r="BC201" s="74">
        <f t="shared" si="718"/>
        <v>0</v>
      </c>
      <c r="BD201" s="25">
        <f t="shared" si="697"/>
        <v>0</v>
      </c>
      <c r="BE201"/>
      <c r="BF201" s="157"/>
      <c r="BG201" s="2" t="s">
        <v>38</v>
      </c>
      <c r="BH201" s="2">
        <f t="shared" ref="BH201:BV201" si="719">BH105+BH169+BH185</f>
        <v>0</v>
      </c>
      <c r="BI201" s="2">
        <f t="shared" si="719"/>
        <v>0</v>
      </c>
      <c r="BJ201" s="2">
        <f t="shared" si="719"/>
        <v>0</v>
      </c>
      <c r="BK201" s="2">
        <f t="shared" si="719"/>
        <v>0</v>
      </c>
      <c r="BL201" s="2">
        <f t="shared" si="719"/>
        <v>0</v>
      </c>
      <c r="BM201" s="2">
        <f t="shared" si="719"/>
        <v>0</v>
      </c>
      <c r="BN201" s="2">
        <f t="shared" si="719"/>
        <v>0</v>
      </c>
      <c r="BO201" s="2">
        <f t="shared" si="719"/>
        <v>0</v>
      </c>
      <c r="BP201" s="2">
        <f t="shared" si="719"/>
        <v>0</v>
      </c>
      <c r="BQ201" s="2">
        <f t="shared" si="719"/>
        <v>0</v>
      </c>
      <c r="BR201" s="2">
        <f t="shared" si="719"/>
        <v>0</v>
      </c>
      <c r="BS201" s="2">
        <f t="shared" si="719"/>
        <v>0</v>
      </c>
      <c r="BT201" s="74">
        <f t="shared" si="719"/>
        <v>0</v>
      </c>
      <c r="BU201" s="74">
        <f t="shared" si="719"/>
        <v>0</v>
      </c>
      <c r="BV201" s="74">
        <f t="shared" si="719"/>
        <v>0</v>
      </c>
      <c r="BW201" s="25">
        <f t="shared" si="699"/>
        <v>0</v>
      </c>
    </row>
    <row r="202" spans="1:75" x14ac:dyDescent="0.25">
      <c r="A202" s="157"/>
      <c r="B202" s="2" t="s">
        <v>37</v>
      </c>
      <c r="C202" s="2">
        <f t="shared" ref="C202:Q202" si="720">C106+C170+C186</f>
        <v>0</v>
      </c>
      <c r="D202" s="2">
        <f t="shared" si="720"/>
        <v>0</v>
      </c>
      <c r="E202" s="2">
        <f t="shared" si="720"/>
        <v>14062.173191889706</v>
      </c>
      <c r="F202" s="2">
        <f t="shared" si="720"/>
        <v>34873.705093592194</v>
      </c>
      <c r="G202" s="2">
        <f t="shared" si="720"/>
        <v>43687.643646064345</v>
      </c>
      <c r="H202" s="2">
        <f t="shared" si="720"/>
        <v>37058.592020833676</v>
      </c>
      <c r="I202" s="2">
        <f t="shared" si="720"/>
        <v>8284.6409577022387</v>
      </c>
      <c r="J202" s="2">
        <f t="shared" si="720"/>
        <v>32042.435818760488</v>
      </c>
      <c r="K202" s="2">
        <f t="shared" si="720"/>
        <v>56885.854659420242</v>
      </c>
      <c r="L202" s="2">
        <f t="shared" si="720"/>
        <v>1028.9395018455882</v>
      </c>
      <c r="M202" s="2">
        <f t="shared" si="720"/>
        <v>386654.6111252635</v>
      </c>
      <c r="N202" s="2">
        <f t="shared" si="720"/>
        <v>1370664.144590534</v>
      </c>
      <c r="O202" s="74">
        <f t="shared" si="720"/>
        <v>0</v>
      </c>
      <c r="P202" s="74">
        <f t="shared" si="720"/>
        <v>0</v>
      </c>
      <c r="Q202" s="74">
        <f t="shared" si="720"/>
        <v>0</v>
      </c>
      <c r="R202" s="25">
        <f t="shared" si="693"/>
        <v>1985242.7406059061</v>
      </c>
      <c r="S202"/>
      <c r="T202" s="157"/>
      <c r="U202" s="2" t="s">
        <v>37</v>
      </c>
      <c r="V202" s="2">
        <f t="shared" ref="V202:AJ202" si="721">V106+V170+V186</f>
        <v>0</v>
      </c>
      <c r="W202" s="2">
        <f t="shared" si="721"/>
        <v>8649.0099082083507</v>
      </c>
      <c r="X202" s="2">
        <f t="shared" si="721"/>
        <v>119806.32771389549</v>
      </c>
      <c r="Y202" s="2">
        <f t="shared" si="721"/>
        <v>224890.59004000446</v>
      </c>
      <c r="Z202" s="2">
        <f t="shared" si="721"/>
        <v>163383.23617399082</v>
      </c>
      <c r="AA202" s="2">
        <f t="shared" si="721"/>
        <v>1293779.3755032602</v>
      </c>
      <c r="AB202" s="2">
        <f t="shared" si="721"/>
        <v>107529.12559846223</v>
      </c>
      <c r="AC202" s="2">
        <f t="shared" si="721"/>
        <v>451699.34301645227</v>
      </c>
      <c r="AD202" s="2">
        <f t="shared" si="721"/>
        <v>2182071.6289900355</v>
      </c>
      <c r="AE202" s="2">
        <f t="shared" si="721"/>
        <v>1542454.3109775635</v>
      </c>
      <c r="AF202" s="2">
        <f t="shared" si="721"/>
        <v>650584.86573343573</v>
      </c>
      <c r="AG202" s="2">
        <f t="shared" si="721"/>
        <v>4999701.8066344019</v>
      </c>
      <c r="AH202" s="74">
        <f t="shared" si="721"/>
        <v>0</v>
      </c>
      <c r="AI202" s="74">
        <f t="shared" si="721"/>
        <v>0</v>
      </c>
      <c r="AJ202" s="74">
        <f t="shared" si="721"/>
        <v>0</v>
      </c>
      <c r="AK202" s="25">
        <f t="shared" si="695"/>
        <v>11744549.620289709</v>
      </c>
      <c r="AL202"/>
      <c r="AM202" s="157"/>
      <c r="AN202" s="2" t="s">
        <v>37</v>
      </c>
      <c r="AO202" s="2">
        <f t="shared" ref="AO202:BC202" si="722">AO106+AO170+AO186</f>
        <v>0</v>
      </c>
      <c r="AP202" s="2">
        <f t="shared" si="722"/>
        <v>0</v>
      </c>
      <c r="AQ202" s="2">
        <f t="shared" si="722"/>
        <v>20117.130083562297</v>
      </c>
      <c r="AR202" s="2">
        <f t="shared" si="722"/>
        <v>0</v>
      </c>
      <c r="AS202" s="2">
        <f t="shared" si="722"/>
        <v>44708</v>
      </c>
      <c r="AT202" s="2">
        <f t="shared" si="722"/>
        <v>131681.23410925918</v>
      </c>
      <c r="AU202" s="2">
        <f t="shared" si="722"/>
        <v>0</v>
      </c>
      <c r="AV202" s="2">
        <f t="shared" si="722"/>
        <v>71744.399999999994</v>
      </c>
      <c r="AW202" s="2">
        <f t="shared" si="722"/>
        <v>11427.50692470829</v>
      </c>
      <c r="AX202" s="2">
        <f t="shared" si="722"/>
        <v>0</v>
      </c>
      <c r="AY202" s="2">
        <f t="shared" si="722"/>
        <v>323933.79795262089</v>
      </c>
      <c r="AZ202" s="2">
        <f t="shared" si="722"/>
        <v>2637805.8930334328</v>
      </c>
      <c r="BA202" s="74">
        <f t="shared" si="722"/>
        <v>0</v>
      </c>
      <c r="BB202" s="74">
        <f t="shared" si="722"/>
        <v>0</v>
      </c>
      <c r="BC202" s="74">
        <f t="shared" si="722"/>
        <v>0</v>
      </c>
      <c r="BD202" s="25">
        <f t="shared" si="697"/>
        <v>3241417.9621035834</v>
      </c>
      <c r="BE202"/>
      <c r="BF202" s="157"/>
      <c r="BG202" s="2" t="s">
        <v>37</v>
      </c>
      <c r="BH202" s="2">
        <f t="shared" ref="BH202:BV202" si="723">BH106+BH170+BH186</f>
        <v>0</v>
      </c>
      <c r="BI202" s="2">
        <f t="shared" si="723"/>
        <v>0</v>
      </c>
      <c r="BJ202" s="2">
        <f t="shared" si="723"/>
        <v>0</v>
      </c>
      <c r="BK202" s="2">
        <f t="shared" si="723"/>
        <v>0</v>
      </c>
      <c r="BL202" s="2">
        <f t="shared" si="723"/>
        <v>0</v>
      </c>
      <c r="BM202" s="2">
        <f t="shared" si="723"/>
        <v>0</v>
      </c>
      <c r="BN202" s="2">
        <f t="shared" si="723"/>
        <v>0</v>
      </c>
      <c r="BO202" s="2">
        <f t="shared" si="723"/>
        <v>0</v>
      </c>
      <c r="BP202" s="2">
        <f t="shared" si="723"/>
        <v>0</v>
      </c>
      <c r="BQ202" s="2">
        <f t="shared" si="723"/>
        <v>0</v>
      </c>
      <c r="BR202" s="2">
        <f t="shared" si="723"/>
        <v>0</v>
      </c>
      <c r="BS202" s="2">
        <f t="shared" si="723"/>
        <v>0</v>
      </c>
      <c r="BT202" s="74">
        <f t="shared" si="723"/>
        <v>0</v>
      </c>
      <c r="BU202" s="74">
        <f t="shared" si="723"/>
        <v>0</v>
      </c>
      <c r="BV202" s="74">
        <f t="shared" si="723"/>
        <v>0</v>
      </c>
      <c r="BW202" s="25">
        <f t="shared" si="699"/>
        <v>0</v>
      </c>
    </row>
    <row r="203" spans="1:75" ht="13.9" customHeight="1" x14ac:dyDescent="0.25">
      <c r="A203" s="157"/>
      <c r="B203" s="2" t="s">
        <v>36</v>
      </c>
      <c r="C203" s="2">
        <f t="shared" ref="C203:Q203" si="724">C107+C171+C187</f>
        <v>0</v>
      </c>
      <c r="D203" s="2">
        <f t="shared" si="724"/>
        <v>545578.5456597677</v>
      </c>
      <c r="E203" s="2">
        <f t="shared" si="724"/>
        <v>1981249.1647579614</v>
      </c>
      <c r="F203" s="2">
        <f t="shared" si="724"/>
        <v>1139229.1382329348</v>
      </c>
      <c r="G203" s="2">
        <f t="shared" si="724"/>
        <v>1006644.570614093</v>
      </c>
      <c r="H203" s="2">
        <f t="shared" si="724"/>
        <v>1624017.7886117285</v>
      </c>
      <c r="I203" s="2">
        <f t="shared" si="724"/>
        <v>688693.71107732574</v>
      </c>
      <c r="J203" s="2">
        <f t="shared" si="724"/>
        <v>884490.6646685187</v>
      </c>
      <c r="K203" s="2">
        <f t="shared" si="724"/>
        <v>1768173.2113419925</v>
      </c>
      <c r="L203" s="2">
        <f t="shared" si="724"/>
        <v>999827.00276672654</v>
      </c>
      <c r="M203" s="2">
        <f t="shared" si="724"/>
        <v>1621212.9286353202</v>
      </c>
      <c r="N203" s="2">
        <f t="shared" si="724"/>
        <v>6401563.1478478573</v>
      </c>
      <c r="O203" s="74">
        <f t="shared" si="724"/>
        <v>0</v>
      </c>
      <c r="P203" s="74">
        <f t="shared" si="724"/>
        <v>0</v>
      </c>
      <c r="Q203" s="74">
        <f t="shared" si="724"/>
        <v>0</v>
      </c>
      <c r="R203" s="25">
        <f t="shared" si="693"/>
        <v>18660679.874214225</v>
      </c>
      <c r="S203"/>
      <c r="T203" s="157"/>
      <c r="U203" s="2" t="s">
        <v>36</v>
      </c>
      <c r="V203" s="2">
        <f t="shared" ref="V203:AJ203" si="725">V107+V171+V187</f>
        <v>0</v>
      </c>
      <c r="W203" s="2">
        <f t="shared" si="725"/>
        <v>361549.59938539512</v>
      </c>
      <c r="X203" s="2">
        <f t="shared" si="725"/>
        <v>2616598.6898410874</v>
      </c>
      <c r="Y203" s="2">
        <f t="shared" si="725"/>
        <v>2085457.2974876468</v>
      </c>
      <c r="Z203" s="2">
        <f t="shared" si="725"/>
        <v>1831388.8860964854</v>
      </c>
      <c r="AA203" s="2">
        <f t="shared" si="725"/>
        <v>1926690.3045853162</v>
      </c>
      <c r="AB203" s="2">
        <f t="shared" si="725"/>
        <v>1563293.1321502719</v>
      </c>
      <c r="AC203" s="2">
        <f t="shared" si="725"/>
        <v>4461952.2360973293</v>
      </c>
      <c r="AD203" s="2">
        <f t="shared" si="725"/>
        <v>3307699.7150442363</v>
      </c>
      <c r="AE203" s="2">
        <f t="shared" si="725"/>
        <v>1171059.7442993333</v>
      </c>
      <c r="AF203" s="2">
        <f t="shared" si="725"/>
        <v>1487325.3315085969</v>
      </c>
      <c r="AG203" s="2">
        <f t="shared" si="725"/>
        <v>10393799.124643851</v>
      </c>
      <c r="AH203" s="74">
        <f t="shared" si="725"/>
        <v>0</v>
      </c>
      <c r="AI203" s="74">
        <f t="shared" si="725"/>
        <v>0</v>
      </c>
      <c r="AJ203" s="74">
        <f t="shared" si="725"/>
        <v>0</v>
      </c>
      <c r="AK203" s="25">
        <f t="shared" si="695"/>
        <v>31206814.06113955</v>
      </c>
      <c r="AL203"/>
      <c r="AM203" s="157"/>
      <c r="AN203" s="2" t="s">
        <v>36</v>
      </c>
      <c r="AO203" s="2">
        <f t="shared" ref="AO203:BC203" si="726">AO107+AO171+AO187</f>
        <v>0</v>
      </c>
      <c r="AP203" s="2">
        <f t="shared" si="726"/>
        <v>82858.238479430322</v>
      </c>
      <c r="AQ203" s="2">
        <f t="shared" si="726"/>
        <v>86274.883761258781</v>
      </c>
      <c r="AR203" s="2">
        <f t="shared" si="726"/>
        <v>44474.913756008849</v>
      </c>
      <c r="AS203" s="2">
        <f t="shared" si="726"/>
        <v>512761.8730960149</v>
      </c>
      <c r="AT203" s="2">
        <f t="shared" si="726"/>
        <v>307921.07002123538</v>
      </c>
      <c r="AU203" s="2">
        <f t="shared" si="726"/>
        <v>125492.59272876203</v>
      </c>
      <c r="AV203" s="2">
        <f t="shared" si="726"/>
        <v>421197.79519766016</v>
      </c>
      <c r="AW203" s="2">
        <f t="shared" si="726"/>
        <v>340220.61671144021</v>
      </c>
      <c r="AX203" s="2">
        <f t="shared" si="726"/>
        <v>368548.59993988316</v>
      </c>
      <c r="AY203" s="2">
        <f t="shared" si="726"/>
        <v>3018181.020637468</v>
      </c>
      <c r="AZ203" s="2">
        <f t="shared" si="726"/>
        <v>2889359.0198656842</v>
      </c>
      <c r="BA203" s="74">
        <f t="shared" si="726"/>
        <v>0</v>
      </c>
      <c r="BB203" s="74">
        <f t="shared" si="726"/>
        <v>0</v>
      </c>
      <c r="BC203" s="74">
        <f t="shared" si="726"/>
        <v>0</v>
      </c>
      <c r="BD203" s="25">
        <f t="shared" si="697"/>
        <v>8197290.6241948456</v>
      </c>
      <c r="BE203"/>
      <c r="BF203" s="157"/>
      <c r="BG203" s="2" t="s">
        <v>36</v>
      </c>
      <c r="BH203" s="2">
        <f t="shared" ref="BH203:BV203" si="727">BH107+BH171+BH187</f>
        <v>0</v>
      </c>
      <c r="BI203" s="2">
        <f t="shared" si="727"/>
        <v>39862.177680000001</v>
      </c>
      <c r="BJ203" s="2">
        <f t="shared" si="727"/>
        <v>17196.990236487061</v>
      </c>
      <c r="BK203" s="2">
        <f t="shared" si="727"/>
        <v>0</v>
      </c>
      <c r="BL203" s="2">
        <f t="shared" si="727"/>
        <v>5481.2067978932091</v>
      </c>
      <c r="BM203" s="2">
        <f t="shared" si="727"/>
        <v>0</v>
      </c>
      <c r="BN203" s="2">
        <f t="shared" si="727"/>
        <v>59595.954965012155</v>
      </c>
      <c r="BO203" s="2">
        <f t="shared" si="727"/>
        <v>138590.43566381015</v>
      </c>
      <c r="BP203" s="2">
        <f t="shared" si="727"/>
        <v>0</v>
      </c>
      <c r="BQ203" s="2">
        <f t="shared" si="727"/>
        <v>0</v>
      </c>
      <c r="BR203" s="2">
        <f t="shared" si="727"/>
        <v>16600.634130077608</v>
      </c>
      <c r="BS203" s="2">
        <f t="shared" si="727"/>
        <v>713710.48149133741</v>
      </c>
      <c r="BT203" s="74">
        <f t="shared" si="727"/>
        <v>0</v>
      </c>
      <c r="BU203" s="74">
        <f t="shared" si="727"/>
        <v>0</v>
      </c>
      <c r="BV203" s="74">
        <f t="shared" si="727"/>
        <v>0</v>
      </c>
      <c r="BW203" s="25">
        <f t="shared" si="699"/>
        <v>991037.88096461759</v>
      </c>
    </row>
    <row r="204" spans="1:75" x14ac:dyDescent="0.25">
      <c r="A204" s="157"/>
      <c r="B204" s="2" t="s">
        <v>35</v>
      </c>
      <c r="C204" s="2">
        <f t="shared" ref="C204:Q204" si="728">C108+C172+C188</f>
        <v>0</v>
      </c>
      <c r="D204" s="2">
        <f t="shared" si="728"/>
        <v>0</v>
      </c>
      <c r="E204" s="2">
        <f t="shared" si="728"/>
        <v>5853.1455385494946</v>
      </c>
      <c r="F204" s="2">
        <f t="shared" si="728"/>
        <v>0</v>
      </c>
      <c r="G204" s="2">
        <f t="shared" si="728"/>
        <v>4291.3080746888827</v>
      </c>
      <c r="H204" s="2">
        <f t="shared" si="728"/>
        <v>0</v>
      </c>
      <c r="I204" s="2">
        <f t="shared" si="728"/>
        <v>0</v>
      </c>
      <c r="J204" s="2">
        <f t="shared" si="728"/>
        <v>1180.8153149448688</v>
      </c>
      <c r="K204" s="2">
        <f t="shared" si="728"/>
        <v>3678.8271047898079</v>
      </c>
      <c r="L204" s="2">
        <f t="shared" si="728"/>
        <v>0</v>
      </c>
      <c r="M204" s="2">
        <f t="shared" si="728"/>
        <v>32060.8990230579</v>
      </c>
      <c r="N204" s="2">
        <f t="shared" si="728"/>
        <v>7729.676606928042</v>
      </c>
      <c r="O204" s="74">
        <f t="shared" si="728"/>
        <v>0</v>
      </c>
      <c r="P204" s="74">
        <f t="shared" si="728"/>
        <v>0</v>
      </c>
      <c r="Q204" s="74">
        <f t="shared" si="728"/>
        <v>0</v>
      </c>
      <c r="R204" s="25">
        <f t="shared" si="693"/>
        <v>54794.671662958994</v>
      </c>
      <c r="S204"/>
      <c r="T204" s="157"/>
      <c r="U204" s="2" t="s">
        <v>35</v>
      </c>
      <c r="V204" s="2">
        <f t="shared" ref="V204:AJ204" si="729">V108+V172+V188</f>
        <v>0</v>
      </c>
      <c r="W204" s="2">
        <f t="shared" si="729"/>
        <v>0</v>
      </c>
      <c r="X204" s="2">
        <f t="shared" si="729"/>
        <v>13169.577461736362</v>
      </c>
      <c r="Y204" s="2">
        <f t="shared" si="729"/>
        <v>0</v>
      </c>
      <c r="Z204" s="2">
        <f t="shared" si="729"/>
        <v>21949.295769560602</v>
      </c>
      <c r="AA204" s="2">
        <f t="shared" si="729"/>
        <v>5853.1455385494946</v>
      </c>
      <c r="AB204" s="2">
        <f t="shared" si="729"/>
        <v>5853.1455385494946</v>
      </c>
      <c r="AC204" s="2">
        <f t="shared" si="729"/>
        <v>64032.525499087147</v>
      </c>
      <c r="AD204" s="2">
        <f t="shared" si="729"/>
        <v>116223.10459377314</v>
      </c>
      <c r="AE204" s="2">
        <f t="shared" si="729"/>
        <v>30140.237094652595</v>
      </c>
      <c r="AF204" s="2">
        <f t="shared" si="729"/>
        <v>24875.868538835352</v>
      </c>
      <c r="AG204" s="2">
        <f t="shared" si="729"/>
        <v>6462.3476459338299</v>
      </c>
      <c r="AH204" s="74">
        <f t="shared" si="729"/>
        <v>0</v>
      </c>
      <c r="AI204" s="74">
        <f t="shared" si="729"/>
        <v>0</v>
      </c>
      <c r="AJ204" s="74">
        <f t="shared" si="729"/>
        <v>0</v>
      </c>
      <c r="AK204" s="25">
        <f t="shared" si="695"/>
        <v>288559.24768067809</v>
      </c>
      <c r="AL204"/>
      <c r="AM204" s="157"/>
      <c r="AN204" s="2" t="s">
        <v>35</v>
      </c>
      <c r="AO204" s="2">
        <f t="shared" ref="AO204:BC204" si="730">AO108+AO172+AO188</f>
        <v>0</v>
      </c>
      <c r="AP204" s="2">
        <f t="shared" si="730"/>
        <v>0</v>
      </c>
      <c r="AQ204" s="2">
        <f t="shared" si="730"/>
        <v>0</v>
      </c>
      <c r="AR204" s="2">
        <f t="shared" si="730"/>
        <v>0</v>
      </c>
      <c r="AS204" s="2">
        <f t="shared" si="730"/>
        <v>0</v>
      </c>
      <c r="AT204" s="2">
        <f t="shared" si="730"/>
        <v>0</v>
      </c>
      <c r="AU204" s="2">
        <f t="shared" si="730"/>
        <v>0</v>
      </c>
      <c r="AV204" s="2">
        <f t="shared" si="730"/>
        <v>72772.650441928199</v>
      </c>
      <c r="AW204" s="2">
        <f t="shared" si="730"/>
        <v>115025.93507604103</v>
      </c>
      <c r="AX204" s="2">
        <f t="shared" si="730"/>
        <v>0</v>
      </c>
      <c r="AY204" s="2">
        <f t="shared" si="730"/>
        <v>0</v>
      </c>
      <c r="AZ204" s="2">
        <f t="shared" si="730"/>
        <v>5181.7540576278743</v>
      </c>
      <c r="BA204" s="74">
        <f t="shared" si="730"/>
        <v>0</v>
      </c>
      <c r="BB204" s="74">
        <f t="shared" si="730"/>
        <v>0</v>
      </c>
      <c r="BC204" s="74">
        <f t="shared" si="730"/>
        <v>0</v>
      </c>
      <c r="BD204" s="25">
        <f t="shared" si="697"/>
        <v>192980.33957559709</v>
      </c>
      <c r="BE204"/>
      <c r="BF204" s="157"/>
      <c r="BG204" s="2" t="s">
        <v>35</v>
      </c>
      <c r="BH204" s="2">
        <f t="shared" ref="BH204:BV204" si="731">BH108+BH172+BH188</f>
        <v>0</v>
      </c>
      <c r="BI204" s="2">
        <f t="shared" si="731"/>
        <v>0</v>
      </c>
      <c r="BJ204" s="2">
        <f t="shared" si="731"/>
        <v>0</v>
      </c>
      <c r="BK204" s="2">
        <f t="shared" si="731"/>
        <v>0</v>
      </c>
      <c r="BL204" s="2">
        <f t="shared" si="731"/>
        <v>0</v>
      </c>
      <c r="BM204" s="2">
        <f t="shared" si="731"/>
        <v>0</v>
      </c>
      <c r="BN204" s="2">
        <f t="shared" si="731"/>
        <v>0</v>
      </c>
      <c r="BO204" s="2">
        <f t="shared" si="731"/>
        <v>108930.20523319856</v>
      </c>
      <c r="BP204" s="2">
        <f t="shared" si="731"/>
        <v>132324.55371835022</v>
      </c>
      <c r="BQ204" s="2">
        <f t="shared" si="731"/>
        <v>0</v>
      </c>
      <c r="BR204" s="2">
        <f t="shared" si="731"/>
        <v>0</v>
      </c>
      <c r="BS204" s="2">
        <f t="shared" si="731"/>
        <v>5113.1469226991403</v>
      </c>
      <c r="BT204" s="74">
        <f t="shared" si="731"/>
        <v>0</v>
      </c>
      <c r="BU204" s="74">
        <f t="shared" si="731"/>
        <v>0</v>
      </c>
      <c r="BV204" s="74">
        <f t="shared" si="731"/>
        <v>0</v>
      </c>
      <c r="BW204" s="25">
        <f t="shared" si="699"/>
        <v>246367.90587424792</v>
      </c>
    </row>
    <row r="205" spans="1:75" x14ac:dyDescent="0.25">
      <c r="A205" s="157"/>
      <c r="B205" s="2" t="s">
        <v>34</v>
      </c>
      <c r="C205" s="2">
        <f t="shared" ref="C205:Q205" si="732">C109+C173+C189</f>
        <v>0</v>
      </c>
      <c r="D205" s="2">
        <f t="shared" si="732"/>
        <v>0</v>
      </c>
      <c r="E205" s="2">
        <f t="shared" si="732"/>
        <v>0</v>
      </c>
      <c r="F205" s="2">
        <f t="shared" si="732"/>
        <v>0</v>
      </c>
      <c r="G205" s="2">
        <f t="shared" si="732"/>
        <v>0</v>
      </c>
      <c r="H205" s="2">
        <f t="shared" si="732"/>
        <v>0</v>
      </c>
      <c r="I205" s="2">
        <f t="shared" si="732"/>
        <v>0</v>
      </c>
      <c r="J205" s="2">
        <f t="shared" si="732"/>
        <v>0</v>
      </c>
      <c r="K205" s="2">
        <f t="shared" si="732"/>
        <v>0</v>
      </c>
      <c r="L205" s="2">
        <f t="shared" si="732"/>
        <v>0</v>
      </c>
      <c r="M205" s="2">
        <f t="shared" si="732"/>
        <v>0</v>
      </c>
      <c r="N205" s="2">
        <f t="shared" si="732"/>
        <v>25750.166165111863</v>
      </c>
      <c r="O205" s="74">
        <f t="shared" si="732"/>
        <v>0</v>
      </c>
      <c r="P205" s="74">
        <f t="shared" si="732"/>
        <v>0</v>
      </c>
      <c r="Q205" s="74">
        <f t="shared" si="732"/>
        <v>0</v>
      </c>
      <c r="R205" s="25">
        <f t="shared" si="693"/>
        <v>25750.166165111863</v>
      </c>
      <c r="S205"/>
      <c r="T205" s="157"/>
      <c r="U205" s="2" t="s">
        <v>34</v>
      </c>
      <c r="V205" s="2">
        <f t="shared" ref="V205:AJ205" si="733">V109+V173+V189</f>
        <v>0</v>
      </c>
      <c r="W205" s="2">
        <f t="shared" si="733"/>
        <v>0</v>
      </c>
      <c r="X205" s="2">
        <f t="shared" si="733"/>
        <v>111013.09322038211</v>
      </c>
      <c r="Y205" s="2">
        <f t="shared" si="733"/>
        <v>0</v>
      </c>
      <c r="Z205" s="2">
        <f t="shared" si="733"/>
        <v>0</v>
      </c>
      <c r="AA205" s="2">
        <f t="shared" si="733"/>
        <v>0</v>
      </c>
      <c r="AB205" s="2">
        <f t="shared" si="733"/>
        <v>190765.12917909876</v>
      </c>
      <c r="AC205" s="2">
        <f t="shared" si="733"/>
        <v>57608.723717891196</v>
      </c>
      <c r="AD205" s="2">
        <f t="shared" si="733"/>
        <v>0</v>
      </c>
      <c r="AE205" s="2">
        <f t="shared" si="733"/>
        <v>34990.200341580246</v>
      </c>
      <c r="AF205" s="2">
        <f t="shared" si="733"/>
        <v>0</v>
      </c>
      <c r="AG205" s="2">
        <f t="shared" si="733"/>
        <v>22747.601867922909</v>
      </c>
      <c r="AH205" s="74">
        <f t="shared" si="733"/>
        <v>0</v>
      </c>
      <c r="AI205" s="74">
        <f t="shared" si="733"/>
        <v>0</v>
      </c>
      <c r="AJ205" s="74">
        <f t="shared" si="733"/>
        <v>0</v>
      </c>
      <c r="AK205" s="25">
        <f t="shared" si="695"/>
        <v>417124.74832687527</v>
      </c>
      <c r="AL205"/>
      <c r="AM205" s="157"/>
      <c r="AN205" s="2" t="s">
        <v>34</v>
      </c>
      <c r="AO205" s="2">
        <f t="shared" ref="AO205:BC205" si="734">AO109+AO173+AO189</f>
        <v>0</v>
      </c>
      <c r="AP205" s="2">
        <f t="shared" si="734"/>
        <v>0</v>
      </c>
      <c r="AQ205" s="2">
        <f t="shared" si="734"/>
        <v>0</v>
      </c>
      <c r="AR205" s="2">
        <f t="shared" si="734"/>
        <v>0</v>
      </c>
      <c r="AS205" s="2">
        <f t="shared" si="734"/>
        <v>0</v>
      </c>
      <c r="AT205" s="2">
        <f t="shared" si="734"/>
        <v>0</v>
      </c>
      <c r="AU205" s="2">
        <f t="shared" si="734"/>
        <v>0</v>
      </c>
      <c r="AV205" s="2">
        <f t="shared" si="734"/>
        <v>812174</v>
      </c>
      <c r="AW205" s="2">
        <f t="shared" si="734"/>
        <v>0</v>
      </c>
      <c r="AX205" s="2">
        <f t="shared" si="734"/>
        <v>0</v>
      </c>
      <c r="AY205" s="2">
        <f t="shared" si="734"/>
        <v>0</v>
      </c>
      <c r="AZ205" s="2">
        <f t="shared" si="734"/>
        <v>0</v>
      </c>
      <c r="BA205" s="74">
        <f t="shared" si="734"/>
        <v>0</v>
      </c>
      <c r="BB205" s="74">
        <f t="shared" si="734"/>
        <v>0</v>
      </c>
      <c r="BC205" s="74">
        <f t="shared" si="734"/>
        <v>0</v>
      </c>
      <c r="BD205" s="25">
        <f t="shared" si="697"/>
        <v>812174</v>
      </c>
      <c r="BE205"/>
      <c r="BF205" s="157"/>
      <c r="BG205" s="2" t="s">
        <v>34</v>
      </c>
      <c r="BH205" s="2">
        <f t="shared" ref="BH205:BV205" si="735">BH109+BH173+BH189</f>
        <v>0</v>
      </c>
      <c r="BI205" s="2">
        <f t="shared" si="735"/>
        <v>0</v>
      </c>
      <c r="BJ205" s="2">
        <f t="shared" si="735"/>
        <v>0</v>
      </c>
      <c r="BK205" s="2">
        <f t="shared" si="735"/>
        <v>0</v>
      </c>
      <c r="BL205" s="2">
        <f t="shared" si="735"/>
        <v>0</v>
      </c>
      <c r="BM205" s="2">
        <f t="shared" si="735"/>
        <v>0</v>
      </c>
      <c r="BN205" s="2">
        <f t="shared" si="735"/>
        <v>0</v>
      </c>
      <c r="BO205" s="2">
        <f t="shared" si="735"/>
        <v>0</v>
      </c>
      <c r="BP205" s="2">
        <f t="shared" si="735"/>
        <v>0</v>
      </c>
      <c r="BQ205" s="2">
        <f t="shared" si="735"/>
        <v>0</v>
      </c>
      <c r="BR205" s="2">
        <f t="shared" si="735"/>
        <v>0</v>
      </c>
      <c r="BS205" s="2">
        <f t="shared" si="735"/>
        <v>0</v>
      </c>
      <c r="BT205" s="74">
        <f t="shared" si="735"/>
        <v>0</v>
      </c>
      <c r="BU205" s="74">
        <f t="shared" si="735"/>
        <v>0</v>
      </c>
      <c r="BV205" s="74">
        <f t="shared" si="735"/>
        <v>0</v>
      </c>
      <c r="BW205" s="25">
        <f t="shared" si="699"/>
        <v>0</v>
      </c>
    </row>
    <row r="206" spans="1:75" x14ac:dyDescent="0.25">
      <c r="A206" s="157"/>
      <c r="B206" s="2" t="s">
        <v>33</v>
      </c>
      <c r="C206" s="2">
        <f t="shared" ref="C206:Q206" si="736">C110+C174+C190</f>
        <v>0</v>
      </c>
      <c r="D206" s="2">
        <f t="shared" si="736"/>
        <v>0</v>
      </c>
      <c r="E206" s="2">
        <f t="shared" si="736"/>
        <v>0</v>
      </c>
      <c r="F206" s="2">
        <f t="shared" si="736"/>
        <v>0</v>
      </c>
      <c r="G206" s="2">
        <f t="shared" si="736"/>
        <v>0</v>
      </c>
      <c r="H206" s="2">
        <f t="shared" si="736"/>
        <v>0</v>
      </c>
      <c r="I206" s="2">
        <f t="shared" si="736"/>
        <v>0</v>
      </c>
      <c r="J206" s="2">
        <f t="shared" si="736"/>
        <v>0</v>
      </c>
      <c r="K206" s="2">
        <f t="shared" si="736"/>
        <v>0</v>
      </c>
      <c r="L206" s="2">
        <f t="shared" si="736"/>
        <v>0</v>
      </c>
      <c r="M206" s="2">
        <f t="shared" si="736"/>
        <v>0</v>
      </c>
      <c r="N206" s="2">
        <f t="shared" si="736"/>
        <v>218234.01870962113</v>
      </c>
      <c r="O206" s="74">
        <f t="shared" si="736"/>
        <v>0</v>
      </c>
      <c r="P206" s="74">
        <f t="shared" si="736"/>
        <v>0</v>
      </c>
      <c r="Q206" s="74">
        <f t="shared" si="736"/>
        <v>0</v>
      </c>
      <c r="R206" s="25">
        <f t="shared" si="693"/>
        <v>218234.01870962113</v>
      </c>
      <c r="S206"/>
      <c r="T206" s="157"/>
      <c r="U206" s="2" t="s">
        <v>33</v>
      </c>
      <c r="V206" s="2">
        <f t="shared" ref="V206:AJ206" si="737">V110+V174+V190</f>
        <v>0</v>
      </c>
      <c r="W206" s="2">
        <f t="shared" si="737"/>
        <v>0</v>
      </c>
      <c r="X206" s="2">
        <f t="shared" si="737"/>
        <v>0</v>
      </c>
      <c r="Y206" s="2">
        <f t="shared" si="737"/>
        <v>0</v>
      </c>
      <c r="Z206" s="2">
        <f t="shared" si="737"/>
        <v>0</v>
      </c>
      <c r="AA206" s="2">
        <f t="shared" si="737"/>
        <v>0</v>
      </c>
      <c r="AB206" s="2">
        <f t="shared" si="737"/>
        <v>0</v>
      </c>
      <c r="AC206" s="2">
        <f t="shared" si="737"/>
        <v>4518724</v>
      </c>
      <c r="AD206" s="2">
        <f t="shared" si="737"/>
        <v>63952.40324071236</v>
      </c>
      <c r="AE206" s="2">
        <f t="shared" si="737"/>
        <v>0</v>
      </c>
      <c r="AF206" s="2">
        <f t="shared" si="737"/>
        <v>19895.960114772559</v>
      </c>
      <c r="AG206" s="2">
        <f t="shared" si="737"/>
        <v>0</v>
      </c>
      <c r="AH206" s="74">
        <f t="shared" si="737"/>
        <v>0</v>
      </c>
      <c r="AI206" s="74">
        <f t="shared" si="737"/>
        <v>0</v>
      </c>
      <c r="AJ206" s="74">
        <f t="shared" si="737"/>
        <v>0</v>
      </c>
      <c r="AK206" s="25">
        <f t="shared" si="695"/>
        <v>4602572.3633554848</v>
      </c>
      <c r="AL206"/>
      <c r="AM206" s="157"/>
      <c r="AN206" s="2" t="s">
        <v>33</v>
      </c>
      <c r="AO206" s="2">
        <f t="shared" ref="AO206:BC206" si="738">AO110+AO174+AO190</f>
        <v>0</v>
      </c>
      <c r="AP206" s="2">
        <f t="shared" si="738"/>
        <v>0</v>
      </c>
      <c r="AQ206" s="2">
        <f t="shared" si="738"/>
        <v>0</v>
      </c>
      <c r="AR206" s="2">
        <f t="shared" si="738"/>
        <v>0</v>
      </c>
      <c r="AS206" s="2">
        <f t="shared" si="738"/>
        <v>154300</v>
      </c>
      <c r="AT206" s="2">
        <f t="shared" si="738"/>
        <v>0</v>
      </c>
      <c r="AU206" s="2">
        <f t="shared" si="738"/>
        <v>9195.3531601411651</v>
      </c>
      <c r="AV206" s="2">
        <f t="shared" si="738"/>
        <v>1168166</v>
      </c>
      <c r="AW206" s="2">
        <f t="shared" si="738"/>
        <v>0</v>
      </c>
      <c r="AX206" s="2">
        <f t="shared" si="738"/>
        <v>0</v>
      </c>
      <c r="AY206" s="2">
        <f t="shared" si="738"/>
        <v>2377322</v>
      </c>
      <c r="AZ206" s="2">
        <f t="shared" si="738"/>
        <v>4930793.274999992</v>
      </c>
      <c r="BA206" s="74">
        <f t="shared" si="738"/>
        <v>0</v>
      </c>
      <c r="BB206" s="74">
        <f t="shared" si="738"/>
        <v>0</v>
      </c>
      <c r="BC206" s="74">
        <f t="shared" si="738"/>
        <v>0</v>
      </c>
      <c r="BD206" s="25">
        <f t="shared" si="697"/>
        <v>8639776.628160134</v>
      </c>
      <c r="BE206"/>
      <c r="BF206" s="157"/>
      <c r="BG206" s="2" t="s">
        <v>33</v>
      </c>
      <c r="BH206" s="2">
        <f t="shared" ref="BH206:BV206" si="739">BH110+BH174+BH190</f>
        <v>0</v>
      </c>
      <c r="BI206" s="2">
        <f t="shared" si="739"/>
        <v>0</v>
      </c>
      <c r="BJ206" s="2">
        <f t="shared" si="739"/>
        <v>0</v>
      </c>
      <c r="BK206" s="2">
        <f t="shared" si="739"/>
        <v>0</v>
      </c>
      <c r="BL206" s="2">
        <f t="shared" si="739"/>
        <v>0</v>
      </c>
      <c r="BM206" s="2">
        <f t="shared" si="739"/>
        <v>0</v>
      </c>
      <c r="BN206" s="2">
        <f t="shared" si="739"/>
        <v>0</v>
      </c>
      <c r="BO206" s="2">
        <f t="shared" si="739"/>
        <v>0</v>
      </c>
      <c r="BP206" s="2">
        <f t="shared" si="739"/>
        <v>0</v>
      </c>
      <c r="BQ206" s="2">
        <f t="shared" si="739"/>
        <v>0</v>
      </c>
      <c r="BR206" s="2">
        <f t="shared" si="739"/>
        <v>0</v>
      </c>
      <c r="BS206" s="2">
        <f t="shared" si="739"/>
        <v>0</v>
      </c>
      <c r="BT206" s="74">
        <f t="shared" si="739"/>
        <v>0</v>
      </c>
      <c r="BU206" s="74">
        <f t="shared" si="739"/>
        <v>0</v>
      </c>
      <c r="BV206" s="74">
        <f t="shared" si="739"/>
        <v>0</v>
      </c>
      <c r="BW206" s="25">
        <f t="shared" si="699"/>
        <v>0</v>
      </c>
    </row>
    <row r="207" spans="1:75" x14ac:dyDescent="0.25">
      <c r="A207" s="157"/>
      <c r="B207" s="2" t="s">
        <v>32</v>
      </c>
      <c r="C207" s="2">
        <f t="shared" ref="C207:Q207" si="740">C111+C175+C191</f>
        <v>0</v>
      </c>
      <c r="D207" s="2">
        <f t="shared" si="740"/>
        <v>0</v>
      </c>
      <c r="E207" s="2">
        <f t="shared" si="740"/>
        <v>70594.135159730751</v>
      </c>
      <c r="F207" s="2">
        <f t="shared" si="740"/>
        <v>73675.147695587235</v>
      </c>
      <c r="G207" s="2">
        <f t="shared" si="740"/>
        <v>39474.544681913343</v>
      </c>
      <c r="H207" s="2">
        <f t="shared" si="740"/>
        <v>0</v>
      </c>
      <c r="I207" s="2">
        <f t="shared" si="740"/>
        <v>5250.7840418805854</v>
      </c>
      <c r="J207" s="2">
        <f t="shared" si="740"/>
        <v>0</v>
      </c>
      <c r="K207" s="2">
        <f t="shared" si="740"/>
        <v>188306.16808218014</v>
      </c>
      <c r="L207" s="2">
        <f t="shared" si="740"/>
        <v>48419.559192228444</v>
      </c>
      <c r="M207" s="2">
        <f t="shared" si="740"/>
        <v>0</v>
      </c>
      <c r="N207" s="2">
        <f t="shared" si="740"/>
        <v>64267.039582079407</v>
      </c>
      <c r="O207" s="74">
        <f t="shared" si="740"/>
        <v>0</v>
      </c>
      <c r="P207" s="74">
        <f t="shared" si="740"/>
        <v>0</v>
      </c>
      <c r="Q207" s="74">
        <f t="shared" si="740"/>
        <v>0</v>
      </c>
      <c r="R207" s="25">
        <f t="shared" si="693"/>
        <v>489987.37843559985</v>
      </c>
      <c r="S207"/>
      <c r="T207" s="157"/>
      <c r="U207" s="2" t="s">
        <v>32</v>
      </c>
      <c r="V207" s="2">
        <f t="shared" ref="V207:AJ207" si="741">V111+V175+V191</f>
        <v>0</v>
      </c>
      <c r="W207" s="2">
        <f t="shared" si="741"/>
        <v>0</v>
      </c>
      <c r="X207" s="2">
        <f t="shared" si="741"/>
        <v>0</v>
      </c>
      <c r="Y207" s="2">
        <f t="shared" si="741"/>
        <v>0</v>
      </c>
      <c r="Z207" s="2">
        <f t="shared" si="741"/>
        <v>0</v>
      </c>
      <c r="AA207" s="2">
        <f t="shared" si="741"/>
        <v>0</v>
      </c>
      <c r="AB207" s="2">
        <f t="shared" si="741"/>
        <v>0</v>
      </c>
      <c r="AC207" s="2">
        <f t="shared" si="741"/>
        <v>4975.5002183256811</v>
      </c>
      <c r="AD207" s="2">
        <f t="shared" si="741"/>
        <v>15847.006536037594</v>
      </c>
      <c r="AE207" s="2">
        <f t="shared" si="741"/>
        <v>0</v>
      </c>
      <c r="AF207" s="2">
        <f t="shared" si="741"/>
        <v>13560.410841120083</v>
      </c>
      <c r="AG207" s="2">
        <f t="shared" si="741"/>
        <v>795144.37527290708</v>
      </c>
      <c r="AH207" s="74">
        <f t="shared" si="741"/>
        <v>0</v>
      </c>
      <c r="AI207" s="74">
        <f t="shared" si="741"/>
        <v>0</v>
      </c>
      <c r="AJ207" s="74">
        <f t="shared" si="741"/>
        <v>0</v>
      </c>
      <c r="AK207" s="25">
        <f t="shared" si="695"/>
        <v>829527.29286839045</v>
      </c>
      <c r="AL207"/>
      <c r="AM207" s="157"/>
      <c r="AN207" s="2" t="s">
        <v>32</v>
      </c>
      <c r="AO207" s="2">
        <f t="shared" ref="AO207:BC207" si="742">AO111+AO175+AO191</f>
        <v>0</v>
      </c>
      <c r="AP207" s="2">
        <f t="shared" si="742"/>
        <v>0</v>
      </c>
      <c r="AQ207" s="2">
        <f t="shared" si="742"/>
        <v>0</v>
      </c>
      <c r="AR207" s="2">
        <f t="shared" si="742"/>
        <v>0</v>
      </c>
      <c r="AS207" s="2">
        <f t="shared" si="742"/>
        <v>0</v>
      </c>
      <c r="AT207" s="2">
        <f t="shared" si="742"/>
        <v>0</v>
      </c>
      <c r="AU207" s="2">
        <f t="shared" si="742"/>
        <v>0</v>
      </c>
      <c r="AV207" s="2">
        <f t="shared" si="742"/>
        <v>0</v>
      </c>
      <c r="AW207" s="2">
        <f t="shared" si="742"/>
        <v>0</v>
      </c>
      <c r="AX207" s="2">
        <f t="shared" si="742"/>
        <v>0</v>
      </c>
      <c r="AY207" s="2">
        <f t="shared" si="742"/>
        <v>0</v>
      </c>
      <c r="AZ207" s="2">
        <f t="shared" si="742"/>
        <v>0</v>
      </c>
      <c r="BA207" s="74">
        <f t="shared" si="742"/>
        <v>0</v>
      </c>
      <c r="BB207" s="74">
        <f t="shared" si="742"/>
        <v>0</v>
      </c>
      <c r="BC207" s="74">
        <f t="shared" si="742"/>
        <v>0</v>
      </c>
      <c r="BD207" s="25">
        <f t="shared" si="697"/>
        <v>0</v>
      </c>
      <c r="BE207"/>
      <c r="BF207" s="157"/>
      <c r="BG207" s="2" t="s">
        <v>32</v>
      </c>
      <c r="BH207" s="2">
        <f t="shared" ref="BH207:BV207" si="743">BH111+BH175+BH191</f>
        <v>0</v>
      </c>
      <c r="BI207" s="2">
        <f t="shared" si="743"/>
        <v>0</v>
      </c>
      <c r="BJ207" s="2">
        <f t="shared" si="743"/>
        <v>0</v>
      </c>
      <c r="BK207" s="2">
        <f t="shared" si="743"/>
        <v>0</v>
      </c>
      <c r="BL207" s="2">
        <f t="shared" si="743"/>
        <v>0</v>
      </c>
      <c r="BM207" s="2">
        <f t="shared" si="743"/>
        <v>0</v>
      </c>
      <c r="BN207" s="2">
        <f t="shared" si="743"/>
        <v>0</v>
      </c>
      <c r="BO207" s="2">
        <f t="shared" si="743"/>
        <v>0</v>
      </c>
      <c r="BP207" s="2">
        <f t="shared" si="743"/>
        <v>0</v>
      </c>
      <c r="BQ207" s="2">
        <f t="shared" si="743"/>
        <v>0</v>
      </c>
      <c r="BR207" s="2">
        <f t="shared" si="743"/>
        <v>0</v>
      </c>
      <c r="BS207" s="2">
        <f t="shared" si="743"/>
        <v>0</v>
      </c>
      <c r="BT207" s="74">
        <f t="shared" si="743"/>
        <v>0</v>
      </c>
      <c r="BU207" s="74">
        <f t="shared" si="743"/>
        <v>0</v>
      </c>
      <c r="BV207" s="74">
        <f t="shared" si="743"/>
        <v>0</v>
      </c>
      <c r="BW207" s="25">
        <f t="shared" si="699"/>
        <v>0</v>
      </c>
    </row>
    <row r="208" spans="1:75" ht="15.75" thickBot="1" x14ac:dyDescent="0.3">
      <c r="A208" s="158"/>
      <c r="B208" s="2" t="s">
        <v>31</v>
      </c>
      <c r="C208" s="2">
        <f t="shared" ref="C208:Q208" si="744">C112+C176+C192</f>
        <v>0</v>
      </c>
      <c r="D208" s="2">
        <f t="shared" si="744"/>
        <v>0</v>
      </c>
      <c r="E208" s="2">
        <f t="shared" si="744"/>
        <v>0</v>
      </c>
      <c r="F208" s="2">
        <f t="shared" si="744"/>
        <v>0</v>
      </c>
      <c r="G208" s="2">
        <f t="shared" si="744"/>
        <v>0</v>
      </c>
      <c r="H208" s="2">
        <f t="shared" si="744"/>
        <v>0</v>
      </c>
      <c r="I208" s="2">
        <f t="shared" si="744"/>
        <v>0</v>
      </c>
      <c r="J208" s="2">
        <f t="shared" si="744"/>
        <v>0</v>
      </c>
      <c r="K208" s="2">
        <f t="shared" si="744"/>
        <v>0</v>
      </c>
      <c r="L208" s="2">
        <f t="shared" si="744"/>
        <v>0</v>
      </c>
      <c r="M208" s="2">
        <f t="shared" si="744"/>
        <v>0</v>
      </c>
      <c r="N208" s="2">
        <f t="shared" si="744"/>
        <v>21570.016930102072</v>
      </c>
      <c r="O208" s="74">
        <f t="shared" si="744"/>
        <v>0</v>
      </c>
      <c r="P208" s="74">
        <f t="shared" si="744"/>
        <v>0</v>
      </c>
      <c r="Q208" s="74">
        <f t="shared" si="744"/>
        <v>0</v>
      </c>
      <c r="R208" s="25">
        <f t="shared" si="693"/>
        <v>21570.016930102072</v>
      </c>
      <c r="S208"/>
      <c r="T208" s="158"/>
      <c r="U208" s="2" t="s">
        <v>31</v>
      </c>
      <c r="V208" s="2">
        <f t="shared" ref="V208:AJ208" si="745">V112+V176+V192</f>
        <v>0</v>
      </c>
      <c r="W208" s="2">
        <f t="shared" si="745"/>
        <v>0</v>
      </c>
      <c r="X208" s="2">
        <f t="shared" si="745"/>
        <v>0</v>
      </c>
      <c r="Y208" s="2">
        <f t="shared" si="745"/>
        <v>0</v>
      </c>
      <c r="Z208" s="2">
        <f t="shared" si="745"/>
        <v>0</v>
      </c>
      <c r="AA208" s="2">
        <f t="shared" si="745"/>
        <v>0</v>
      </c>
      <c r="AB208" s="2">
        <f t="shared" si="745"/>
        <v>0</v>
      </c>
      <c r="AC208" s="2">
        <f t="shared" si="745"/>
        <v>0</v>
      </c>
      <c r="AD208" s="2">
        <f t="shared" si="745"/>
        <v>44811.92520836489</v>
      </c>
      <c r="AE208" s="2">
        <f t="shared" si="745"/>
        <v>0</v>
      </c>
      <c r="AF208" s="2">
        <f t="shared" si="745"/>
        <v>0</v>
      </c>
      <c r="AG208" s="2">
        <f t="shared" si="745"/>
        <v>0</v>
      </c>
      <c r="AH208" s="74">
        <f t="shared" si="745"/>
        <v>0</v>
      </c>
      <c r="AI208" s="74">
        <f t="shared" si="745"/>
        <v>0</v>
      </c>
      <c r="AJ208" s="74">
        <f t="shared" si="745"/>
        <v>0</v>
      </c>
      <c r="AK208" s="25">
        <f t="shared" si="695"/>
        <v>44811.92520836489</v>
      </c>
      <c r="AL208"/>
      <c r="AM208" s="158"/>
      <c r="AN208" s="2" t="s">
        <v>31</v>
      </c>
      <c r="AO208" s="2">
        <f t="shared" ref="AO208:BC208" si="746">AO112+AO176+AO192</f>
        <v>0</v>
      </c>
      <c r="AP208" s="2">
        <f t="shared" si="746"/>
        <v>0</v>
      </c>
      <c r="AQ208" s="2">
        <f t="shared" si="746"/>
        <v>0</v>
      </c>
      <c r="AR208" s="2">
        <f t="shared" si="746"/>
        <v>0</v>
      </c>
      <c r="AS208" s="2">
        <f t="shared" si="746"/>
        <v>0</v>
      </c>
      <c r="AT208" s="2">
        <f t="shared" si="746"/>
        <v>0</v>
      </c>
      <c r="AU208" s="2">
        <f t="shared" si="746"/>
        <v>0</v>
      </c>
      <c r="AV208" s="2">
        <f t="shared" si="746"/>
        <v>0</v>
      </c>
      <c r="AW208" s="2">
        <f t="shared" si="746"/>
        <v>0</v>
      </c>
      <c r="AX208" s="2">
        <f t="shared" si="746"/>
        <v>0</v>
      </c>
      <c r="AY208" s="2">
        <f t="shared" si="746"/>
        <v>0</v>
      </c>
      <c r="AZ208" s="2">
        <f t="shared" si="746"/>
        <v>44811.92520836489</v>
      </c>
      <c r="BA208" s="74">
        <f t="shared" si="746"/>
        <v>0</v>
      </c>
      <c r="BB208" s="74">
        <f t="shared" si="746"/>
        <v>0</v>
      </c>
      <c r="BC208" s="74">
        <f t="shared" si="746"/>
        <v>0</v>
      </c>
      <c r="BD208" s="25">
        <f t="shared" si="697"/>
        <v>44811.92520836489</v>
      </c>
      <c r="BE208"/>
      <c r="BF208" s="158"/>
      <c r="BG208" s="2" t="s">
        <v>31</v>
      </c>
      <c r="BH208" s="2">
        <f t="shared" ref="BH208:BV208" si="747">BH112+BH176+BH192</f>
        <v>0</v>
      </c>
      <c r="BI208" s="2">
        <f t="shared" si="747"/>
        <v>0</v>
      </c>
      <c r="BJ208" s="2">
        <f t="shared" si="747"/>
        <v>0</v>
      </c>
      <c r="BK208" s="2">
        <f t="shared" si="747"/>
        <v>0</v>
      </c>
      <c r="BL208" s="2">
        <f t="shared" si="747"/>
        <v>0</v>
      </c>
      <c r="BM208" s="2">
        <f t="shared" si="747"/>
        <v>0</v>
      </c>
      <c r="BN208" s="2">
        <f t="shared" si="747"/>
        <v>0</v>
      </c>
      <c r="BO208" s="2">
        <f t="shared" si="747"/>
        <v>0</v>
      </c>
      <c r="BP208" s="2">
        <f t="shared" si="747"/>
        <v>0</v>
      </c>
      <c r="BQ208" s="2">
        <f t="shared" si="747"/>
        <v>0</v>
      </c>
      <c r="BR208" s="2">
        <f t="shared" si="747"/>
        <v>0</v>
      </c>
      <c r="BS208" s="2">
        <f t="shared" si="747"/>
        <v>0</v>
      </c>
      <c r="BT208" s="74">
        <f t="shared" si="747"/>
        <v>0</v>
      </c>
      <c r="BU208" s="74">
        <f t="shared" si="747"/>
        <v>0</v>
      </c>
      <c r="BV208" s="74">
        <f t="shared" si="747"/>
        <v>0</v>
      </c>
      <c r="BW208" s="25">
        <f t="shared" si="699"/>
        <v>0</v>
      </c>
    </row>
    <row r="209" spans="1:75" ht="21.4" customHeight="1" thickBot="1" x14ac:dyDescent="0.3">
      <c r="B209" s="6" t="s">
        <v>13</v>
      </c>
      <c r="C209" s="8">
        <f>SUM(C196:C208)</f>
        <v>0</v>
      </c>
      <c r="D209" s="8">
        <f t="shared" ref="D209:Q209" si="748">SUM(D196:D208)</f>
        <v>550030.9134929562</v>
      </c>
      <c r="E209" s="8">
        <f t="shared" si="748"/>
        <v>2094781.3357113546</v>
      </c>
      <c r="F209" s="8">
        <f t="shared" si="748"/>
        <v>1486493.998232601</v>
      </c>
      <c r="G209" s="8">
        <f t="shared" si="748"/>
        <v>1178233.8783606507</v>
      </c>
      <c r="H209" s="8">
        <f t="shared" si="748"/>
        <v>1690251.5153206438</v>
      </c>
      <c r="I209" s="8">
        <f t="shared" si="748"/>
        <v>713778.31234019517</v>
      </c>
      <c r="J209" s="8">
        <f t="shared" si="748"/>
        <v>950413.28795343149</v>
      </c>
      <c r="K209" s="8">
        <f t="shared" si="748"/>
        <v>2131402.5053669522</v>
      </c>
      <c r="L209" s="8">
        <f t="shared" si="748"/>
        <v>1110318.6355845525</v>
      </c>
      <c r="M209" s="8">
        <f t="shared" si="748"/>
        <v>2077320.0686413946</v>
      </c>
      <c r="N209" s="8">
        <f t="shared" si="748"/>
        <v>9376701.2241219189</v>
      </c>
      <c r="O209" s="75">
        <f t="shared" si="748"/>
        <v>0</v>
      </c>
      <c r="P209" s="75">
        <f t="shared" si="748"/>
        <v>0</v>
      </c>
      <c r="Q209" s="75">
        <f t="shared" si="748"/>
        <v>0</v>
      </c>
      <c r="R209" s="7">
        <f t="shared" si="693"/>
        <v>23359725.675126649</v>
      </c>
      <c r="S209"/>
      <c r="U209" s="6" t="s">
        <v>13</v>
      </c>
      <c r="V209" s="8">
        <f>SUM(V196:V208)</f>
        <v>0</v>
      </c>
      <c r="W209" s="8">
        <f t="shared" ref="W209:AJ209" si="749">SUM(W196:W208)</f>
        <v>464242.7961012068</v>
      </c>
      <c r="X209" s="8">
        <f t="shared" si="749"/>
        <v>3658419.3054605699</v>
      </c>
      <c r="Y209" s="8">
        <f t="shared" si="749"/>
        <v>2442094.0394618711</v>
      </c>
      <c r="Z209" s="8">
        <f t="shared" si="749"/>
        <v>2437711.6361325872</v>
      </c>
      <c r="AA209" s="8">
        <f t="shared" si="749"/>
        <v>3821395.8334030942</v>
      </c>
      <c r="AB209" s="8">
        <f t="shared" si="749"/>
        <v>2050502.2531438004</v>
      </c>
      <c r="AC209" s="8">
        <f t="shared" si="749"/>
        <v>9977297.7243153024</v>
      </c>
      <c r="AD209" s="8">
        <f t="shared" si="749"/>
        <v>6955708.2633528551</v>
      </c>
      <c r="AE209" s="8">
        <f t="shared" si="749"/>
        <v>3998780.9530611173</v>
      </c>
      <c r="AF209" s="8">
        <f t="shared" si="749"/>
        <v>3104270.9358177977</v>
      </c>
      <c r="AG209" s="8">
        <f t="shared" si="749"/>
        <v>19160513.907041918</v>
      </c>
      <c r="AH209" s="75">
        <f t="shared" si="749"/>
        <v>0</v>
      </c>
      <c r="AI209" s="75">
        <f t="shared" si="749"/>
        <v>0</v>
      </c>
      <c r="AJ209" s="75">
        <f t="shared" si="749"/>
        <v>0</v>
      </c>
      <c r="AK209" s="7">
        <f t="shared" si="695"/>
        <v>58070937.647292122</v>
      </c>
      <c r="AL209"/>
      <c r="AN209" s="6" t="s">
        <v>13</v>
      </c>
      <c r="AO209" s="8">
        <f>SUM(AO196:AO208)</f>
        <v>0</v>
      </c>
      <c r="AP209" s="8">
        <f t="shared" ref="AP209:BC209" si="750">SUM(AP196:AP208)</f>
        <v>93330.631342806853</v>
      </c>
      <c r="AQ209" s="8">
        <f t="shared" si="750"/>
        <v>106392.01384482108</v>
      </c>
      <c r="AR209" s="8">
        <f t="shared" si="750"/>
        <v>44474.913756008849</v>
      </c>
      <c r="AS209" s="8">
        <f t="shared" si="750"/>
        <v>819491.08175354113</v>
      </c>
      <c r="AT209" s="8">
        <f t="shared" si="750"/>
        <v>840881.43718015077</v>
      </c>
      <c r="AU209" s="8">
        <f t="shared" si="750"/>
        <v>136364.76716093507</v>
      </c>
      <c r="AV209" s="8">
        <f t="shared" si="750"/>
        <v>2735542.5500110006</v>
      </c>
      <c r="AW209" s="8">
        <f t="shared" si="750"/>
        <v>1051491.9717598232</v>
      </c>
      <c r="AX209" s="8">
        <f t="shared" si="750"/>
        <v>380996.50569171365</v>
      </c>
      <c r="AY209" s="8">
        <f t="shared" si="750"/>
        <v>6252952.6907653455</v>
      </c>
      <c r="AZ209" s="8">
        <f t="shared" si="750"/>
        <v>12814335.900795165</v>
      </c>
      <c r="BA209" s="75">
        <f t="shared" si="750"/>
        <v>0</v>
      </c>
      <c r="BB209" s="75">
        <f t="shared" si="750"/>
        <v>0</v>
      </c>
      <c r="BC209" s="75">
        <f t="shared" si="750"/>
        <v>0</v>
      </c>
      <c r="BD209" s="7">
        <f t="shared" si="697"/>
        <v>25276254.464061312</v>
      </c>
      <c r="BE209"/>
      <c r="BG209" s="6" t="s">
        <v>13</v>
      </c>
      <c r="BH209" s="8">
        <f>SUM(BH196:BH208)</f>
        <v>0</v>
      </c>
      <c r="BI209" s="8">
        <f t="shared" ref="BI209:BV209" si="751">SUM(BI196:BI208)</f>
        <v>39862.177680000001</v>
      </c>
      <c r="BJ209" s="8">
        <f t="shared" si="751"/>
        <v>17196.990236487061</v>
      </c>
      <c r="BK209" s="8">
        <f t="shared" si="751"/>
        <v>0</v>
      </c>
      <c r="BL209" s="8">
        <f t="shared" si="751"/>
        <v>5481.2067978932091</v>
      </c>
      <c r="BM209" s="8">
        <f t="shared" si="751"/>
        <v>0</v>
      </c>
      <c r="BN209" s="8">
        <f t="shared" si="751"/>
        <v>59595.954965012155</v>
      </c>
      <c r="BO209" s="8">
        <f t="shared" si="751"/>
        <v>247520.64089700871</v>
      </c>
      <c r="BP209" s="8">
        <f t="shared" si="751"/>
        <v>132324.55371835022</v>
      </c>
      <c r="BQ209" s="8">
        <f t="shared" si="751"/>
        <v>106707.30620076697</v>
      </c>
      <c r="BR209" s="8">
        <f t="shared" si="751"/>
        <v>16600.634130077608</v>
      </c>
      <c r="BS209" s="8">
        <f t="shared" si="751"/>
        <v>1766992.7679268685</v>
      </c>
      <c r="BT209" s="75">
        <f t="shared" si="751"/>
        <v>0</v>
      </c>
      <c r="BU209" s="75">
        <f t="shared" si="751"/>
        <v>0</v>
      </c>
      <c r="BV209" s="75">
        <f t="shared" si="751"/>
        <v>0</v>
      </c>
      <c r="BW209" s="7">
        <f t="shared" si="699"/>
        <v>2392282.2325524641</v>
      </c>
    </row>
    <row r="210" spans="1:75" ht="21.4" customHeight="1" x14ac:dyDescent="0.25">
      <c r="R210" s="76">
        <f>SUM(C196:Q208)</f>
        <v>23359725.675126661</v>
      </c>
      <c r="S210"/>
      <c r="AK210" s="76">
        <f>SUM(V196:AJ208)</f>
        <v>58070937.647292107</v>
      </c>
      <c r="AL210"/>
      <c r="BD210" s="76">
        <f>SUM(AO196:BC208)</f>
        <v>25276254.464061309</v>
      </c>
      <c r="BE210"/>
      <c r="BW210" s="76">
        <f>SUM(BH196:BV208)</f>
        <v>2392282.2325524646</v>
      </c>
    </row>
    <row r="211" spans="1:75" x14ac:dyDescent="0.25">
      <c r="A211"/>
      <c r="S211"/>
      <c r="T211"/>
      <c r="AL211"/>
      <c r="AM211"/>
      <c r="BE211"/>
      <c r="BF211"/>
    </row>
    <row r="212" spans="1:75" x14ac:dyDescent="0.25">
      <c r="A212"/>
      <c r="S212"/>
      <c r="T212"/>
      <c r="AL212"/>
      <c r="AM212"/>
      <c r="BE212"/>
      <c r="BF212"/>
    </row>
    <row r="213" spans="1:75" x14ac:dyDescent="0.25">
      <c r="A213"/>
      <c r="S213"/>
      <c r="T213"/>
      <c r="AL213"/>
      <c r="AM213"/>
      <c r="BE213"/>
      <c r="BF213"/>
    </row>
    <row r="214" spans="1:75" x14ac:dyDescent="0.25">
      <c r="A214"/>
      <c r="S214"/>
      <c r="T214"/>
      <c r="AL214"/>
      <c r="AM214"/>
      <c r="BE214"/>
      <c r="BF214"/>
    </row>
    <row r="215" spans="1:75" x14ac:dyDescent="0.25">
      <c r="A215"/>
      <c r="S215"/>
      <c r="T215"/>
      <c r="AL215"/>
      <c r="AM215"/>
      <c r="BE215"/>
      <c r="BF215"/>
    </row>
    <row r="216" spans="1:75" x14ac:dyDescent="0.25">
      <c r="A216"/>
      <c r="S216"/>
      <c r="T216"/>
      <c r="AL216"/>
      <c r="AM216"/>
      <c r="BE216"/>
      <c r="BF216"/>
    </row>
    <row r="217" spans="1:75" x14ac:dyDescent="0.25">
      <c r="A217"/>
      <c r="S217"/>
      <c r="T217"/>
      <c r="AL217"/>
      <c r="AM217"/>
      <c r="BE217"/>
      <c r="BF217"/>
    </row>
    <row r="218" spans="1:75" x14ac:dyDescent="0.25">
      <c r="A218"/>
      <c r="S218"/>
      <c r="T218"/>
      <c r="AL218"/>
      <c r="AM218"/>
      <c r="BE218"/>
      <c r="BF218"/>
    </row>
    <row r="219" spans="1:75" x14ac:dyDescent="0.25">
      <c r="A219"/>
      <c r="S219"/>
      <c r="T219"/>
      <c r="AL219"/>
      <c r="AM219"/>
      <c r="BE219"/>
      <c r="BF219"/>
    </row>
    <row r="220" spans="1:75" x14ac:dyDescent="0.25">
      <c r="A220"/>
      <c r="S220"/>
      <c r="T220"/>
      <c r="AL220"/>
      <c r="AM220"/>
      <c r="BE220"/>
      <c r="BF220"/>
    </row>
    <row r="221" spans="1:75" x14ac:dyDescent="0.25">
      <c r="A221"/>
      <c r="S221"/>
      <c r="T221"/>
      <c r="AL221"/>
      <c r="AM221"/>
      <c r="BE221"/>
      <c r="BF221"/>
    </row>
    <row r="222" spans="1:75" x14ac:dyDescent="0.25">
      <c r="A222"/>
      <c r="S222"/>
      <c r="T222"/>
      <c r="AL222"/>
      <c r="AM222"/>
      <c r="BE222"/>
      <c r="BF222"/>
    </row>
    <row r="223" spans="1:75" x14ac:dyDescent="0.25">
      <c r="A223"/>
      <c r="S223"/>
      <c r="T223"/>
      <c r="AL223"/>
      <c r="AM223"/>
      <c r="BE223"/>
      <c r="BF223"/>
    </row>
    <row r="224" spans="1:75" x14ac:dyDescent="0.25">
      <c r="A224"/>
      <c r="S224"/>
      <c r="T224"/>
      <c r="AL224"/>
      <c r="AM224"/>
      <c r="BE224"/>
      <c r="BF224"/>
    </row>
    <row r="225" spans="1:58" x14ac:dyDescent="0.25">
      <c r="A225"/>
      <c r="S225"/>
      <c r="T225"/>
      <c r="AL225"/>
      <c r="AM225"/>
      <c r="BE225"/>
      <c r="BF225"/>
    </row>
    <row r="226" spans="1:58" x14ac:dyDescent="0.25">
      <c r="A226"/>
      <c r="S226"/>
      <c r="T226"/>
      <c r="AL226"/>
      <c r="AM226"/>
      <c r="BE226"/>
      <c r="BF226"/>
    </row>
    <row r="227" spans="1:58" x14ac:dyDescent="0.25">
      <c r="A227"/>
      <c r="S227"/>
      <c r="T227"/>
      <c r="AL227"/>
      <c r="AM227"/>
      <c r="BE227"/>
      <c r="BF227"/>
    </row>
    <row r="228" spans="1:58" x14ac:dyDescent="0.25">
      <c r="A228"/>
      <c r="S228"/>
      <c r="T228"/>
      <c r="AL228"/>
      <c r="AM228"/>
      <c r="BE228"/>
      <c r="BF228"/>
    </row>
    <row r="229" spans="1:58" x14ac:dyDescent="0.25">
      <c r="A229"/>
      <c r="S229"/>
      <c r="T229"/>
      <c r="AL229"/>
      <c r="AM229"/>
      <c r="BE229"/>
      <c r="BF229"/>
    </row>
    <row r="230" spans="1:58" x14ac:dyDescent="0.25">
      <c r="A230"/>
      <c r="S230"/>
      <c r="T230"/>
      <c r="AL230"/>
      <c r="AM230"/>
      <c r="BE230"/>
      <c r="BF230"/>
    </row>
    <row r="231" spans="1:58" x14ac:dyDescent="0.25">
      <c r="A231"/>
      <c r="S231"/>
      <c r="T231"/>
      <c r="AL231"/>
      <c r="AM231"/>
      <c r="BE231"/>
      <c r="BF231"/>
    </row>
    <row r="232" spans="1:58" x14ac:dyDescent="0.25">
      <c r="A232"/>
      <c r="S232"/>
      <c r="T232"/>
      <c r="AL232"/>
      <c r="AM232"/>
      <c r="BE232"/>
      <c r="BF232"/>
    </row>
    <row r="233" spans="1:58" x14ac:dyDescent="0.25">
      <c r="A233"/>
      <c r="S233"/>
      <c r="T233"/>
      <c r="AL233"/>
      <c r="AM233"/>
      <c r="BE233"/>
      <c r="BF233"/>
    </row>
    <row r="234" spans="1:58" x14ac:dyDescent="0.25">
      <c r="A234"/>
      <c r="S234"/>
      <c r="T234"/>
      <c r="AL234"/>
      <c r="AM234"/>
      <c r="BE234"/>
      <c r="BF234"/>
    </row>
    <row r="235" spans="1:58" x14ac:dyDescent="0.25">
      <c r="A235"/>
      <c r="S235"/>
      <c r="T235"/>
      <c r="AL235"/>
      <c r="AM235"/>
      <c r="BE235"/>
      <c r="BF235"/>
    </row>
    <row r="236" spans="1:58" x14ac:dyDescent="0.25">
      <c r="A236"/>
      <c r="S236"/>
      <c r="T236"/>
      <c r="AL236"/>
      <c r="AM236"/>
      <c r="BE236"/>
      <c r="BF236"/>
    </row>
    <row r="237" spans="1:58" x14ac:dyDescent="0.25">
      <c r="A237"/>
      <c r="S237"/>
      <c r="T237"/>
      <c r="AL237"/>
      <c r="AM237"/>
      <c r="BE237"/>
      <c r="BF237"/>
    </row>
    <row r="238" spans="1:58" x14ac:dyDescent="0.25">
      <c r="A238"/>
      <c r="S238"/>
      <c r="T238"/>
      <c r="AL238"/>
      <c r="AM238"/>
      <c r="BE238"/>
      <c r="BF238"/>
    </row>
    <row r="239" spans="1:58" x14ac:dyDescent="0.25">
      <c r="A239"/>
      <c r="S239"/>
      <c r="T239"/>
      <c r="AL239"/>
      <c r="AM239"/>
      <c r="BE239"/>
      <c r="BF239"/>
    </row>
    <row r="240" spans="1:58" x14ac:dyDescent="0.25">
      <c r="A240"/>
      <c r="S240"/>
      <c r="T240"/>
      <c r="AL240"/>
      <c r="AM240"/>
      <c r="BE240"/>
      <c r="BF240"/>
    </row>
    <row r="241" spans="1:58" x14ac:dyDescent="0.25">
      <c r="A241"/>
      <c r="S241"/>
      <c r="T241"/>
      <c r="AL241"/>
      <c r="AM241"/>
      <c r="BE241"/>
      <c r="BF241"/>
    </row>
    <row r="242" spans="1:58" x14ac:dyDescent="0.25">
      <c r="A242"/>
      <c r="S242"/>
      <c r="T242"/>
      <c r="AL242"/>
      <c r="AM242"/>
      <c r="BE242"/>
      <c r="BF242"/>
    </row>
    <row r="243" spans="1:58" x14ac:dyDescent="0.25">
      <c r="A243"/>
      <c r="S243"/>
      <c r="T243"/>
      <c r="AL243"/>
      <c r="AM243"/>
      <c r="BE243"/>
      <c r="BF243"/>
    </row>
    <row r="244" spans="1:58" x14ac:dyDescent="0.25">
      <c r="A244"/>
      <c r="S244"/>
      <c r="T244"/>
      <c r="AL244"/>
      <c r="AM244"/>
      <c r="BE244"/>
      <c r="BF244"/>
    </row>
    <row r="245" spans="1:58" x14ac:dyDescent="0.25">
      <c r="A245"/>
      <c r="S245"/>
      <c r="T245"/>
      <c r="AL245"/>
      <c r="AM245"/>
      <c r="BE245"/>
      <c r="BF245"/>
    </row>
    <row r="246" spans="1:58" x14ac:dyDescent="0.25">
      <c r="A246"/>
      <c r="S246"/>
      <c r="T246"/>
      <c r="AL246"/>
      <c r="AM246"/>
      <c r="BE246"/>
      <c r="BF246"/>
    </row>
    <row r="247" spans="1:58" x14ac:dyDescent="0.25">
      <c r="A247"/>
      <c r="S247"/>
      <c r="T247"/>
      <c r="AL247"/>
      <c r="AM247"/>
      <c r="BE247"/>
      <c r="BF247"/>
    </row>
    <row r="248" spans="1:58" x14ac:dyDescent="0.25">
      <c r="A248"/>
      <c r="S248"/>
      <c r="T248"/>
      <c r="AL248"/>
      <c r="AM248"/>
      <c r="BE248"/>
      <c r="BF248"/>
    </row>
    <row r="249" spans="1:58" x14ac:dyDescent="0.25">
      <c r="A249"/>
      <c r="S249"/>
      <c r="T249"/>
      <c r="AL249"/>
      <c r="AM249"/>
      <c r="BE249"/>
      <c r="BF249"/>
    </row>
    <row r="250" spans="1:58" x14ac:dyDescent="0.25">
      <c r="A250"/>
      <c r="S250"/>
      <c r="T250"/>
      <c r="AL250"/>
      <c r="AM250"/>
      <c r="BE250"/>
      <c r="BF250"/>
    </row>
    <row r="251" spans="1:58" x14ac:dyDescent="0.25">
      <c r="A251"/>
      <c r="S251"/>
      <c r="T251"/>
      <c r="AL251"/>
      <c r="AM251"/>
      <c r="BE251"/>
      <c r="BF251"/>
    </row>
    <row r="252" spans="1:58" x14ac:dyDescent="0.25">
      <c r="A252"/>
      <c r="S252"/>
      <c r="T252"/>
      <c r="AL252"/>
      <c r="AM252"/>
      <c r="BE252"/>
      <c r="BF252"/>
    </row>
    <row r="253" spans="1:58" x14ac:dyDescent="0.25">
      <c r="A253"/>
      <c r="S253"/>
      <c r="T253"/>
      <c r="AL253"/>
      <c r="AM253"/>
      <c r="BE253"/>
      <c r="BF253"/>
    </row>
    <row r="254" spans="1:58" x14ac:dyDescent="0.25">
      <c r="A254"/>
      <c r="S254"/>
      <c r="T254"/>
      <c r="AL254"/>
      <c r="AM254"/>
      <c r="BE254"/>
      <c r="BF254"/>
    </row>
    <row r="255" spans="1:58" x14ac:dyDescent="0.25">
      <c r="A255"/>
      <c r="S255"/>
      <c r="T255"/>
      <c r="AL255"/>
      <c r="AM255"/>
      <c r="BE255"/>
      <c r="BF255"/>
    </row>
    <row r="256" spans="1:58" x14ac:dyDescent="0.25">
      <c r="A256"/>
      <c r="S256"/>
      <c r="T256"/>
      <c r="AL256"/>
      <c r="AM256"/>
      <c r="BE256"/>
      <c r="BF256"/>
    </row>
    <row r="257" spans="1:58" x14ac:dyDescent="0.25">
      <c r="A257"/>
      <c r="S257"/>
      <c r="T257"/>
      <c r="AL257"/>
      <c r="AM257"/>
      <c r="BE257"/>
      <c r="BF257"/>
    </row>
    <row r="258" spans="1:58" x14ac:dyDescent="0.25">
      <c r="A258"/>
      <c r="S258"/>
      <c r="T258"/>
      <c r="AL258"/>
      <c r="AM258"/>
      <c r="BE258"/>
      <c r="BF258"/>
    </row>
    <row r="259" spans="1:58" x14ac:dyDescent="0.25">
      <c r="A259"/>
      <c r="S259"/>
      <c r="T259"/>
      <c r="AL259"/>
      <c r="AM259"/>
      <c r="BE259"/>
      <c r="BF259"/>
    </row>
    <row r="260" spans="1:58" x14ac:dyDescent="0.25">
      <c r="A260"/>
      <c r="S260"/>
      <c r="T260"/>
      <c r="AL260"/>
      <c r="AM260"/>
      <c r="BE260"/>
      <c r="BF260"/>
    </row>
    <row r="261" spans="1:58" x14ac:dyDescent="0.25">
      <c r="A261"/>
      <c r="S261"/>
      <c r="T261"/>
      <c r="AL261"/>
      <c r="AM261"/>
      <c r="BE261"/>
      <c r="BF261"/>
    </row>
    <row r="262" spans="1:58" x14ac:dyDescent="0.25">
      <c r="A262"/>
      <c r="S262"/>
      <c r="T262"/>
      <c r="AL262"/>
      <c r="AM262"/>
      <c r="BE262"/>
      <c r="BF262"/>
    </row>
    <row r="263" spans="1:58" x14ac:dyDescent="0.25">
      <c r="A263"/>
      <c r="S263"/>
      <c r="T263"/>
      <c r="AL263"/>
      <c r="AM263"/>
      <c r="BE263"/>
      <c r="BF263"/>
    </row>
    <row r="264" spans="1:58" x14ac:dyDescent="0.25">
      <c r="A264"/>
      <c r="S264"/>
      <c r="T264"/>
      <c r="AL264"/>
      <c r="AM264"/>
      <c r="BE264"/>
      <c r="BF264"/>
    </row>
    <row r="265" spans="1:58" x14ac:dyDescent="0.25">
      <c r="A265"/>
      <c r="S265"/>
      <c r="T265"/>
      <c r="AL265"/>
      <c r="AM265"/>
      <c r="BE265"/>
      <c r="BF265"/>
    </row>
    <row r="266" spans="1:58" x14ac:dyDescent="0.25">
      <c r="A266"/>
      <c r="S266"/>
      <c r="T266"/>
      <c r="AL266"/>
      <c r="AM266"/>
      <c r="BE266"/>
      <c r="BF266"/>
    </row>
    <row r="267" spans="1:58" x14ac:dyDescent="0.25">
      <c r="A267"/>
      <c r="S267"/>
      <c r="T267"/>
      <c r="AL267"/>
      <c r="AM267"/>
      <c r="BE267"/>
      <c r="BF267"/>
    </row>
    <row r="268" spans="1:58" x14ac:dyDescent="0.25">
      <c r="A268"/>
      <c r="S268"/>
      <c r="T268"/>
      <c r="AL268"/>
      <c r="AM268"/>
      <c r="BE268"/>
      <c r="BF268"/>
    </row>
    <row r="269" spans="1:58" x14ac:dyDescent="0.25">
      <c r="A269"/>
      <c r="S269"/>
      <c r="T269"/>
      <c r="AL269"/>
      <c r="AM269"/>
      <c r="BE269"/>
      <c r="BF269"/>
    </row>
    <row r="270" spans="1:58" x14ac:dyDescent="0.25">
      <c r="A270"/>
      <c r="S270"/>
      <c r="T270"/>
      <c r="AL270"/>
      <c r="AM270"/>
      <c r="BE270"/>
      <c r="BF270"/>
    </row>
    <row r="271" spans="1:58" x14ac:dyDescent="0.25">
      <c r="A271"/>
      <c r="S271"/>
      <c r="T271"/>
      <c r="AL271"/>
      <c r="AM271"/>
      <c r="BE271"/>
      <c r="BF271"/>
    </row>
    <row r="272" spans="1:58" x14ac:dyDescent="0.25">
      <c r="A272"/>
      <c r="S272"/>
      <c r="T272"/>
      <c r="AL272"/>
      <c r="AM272"/>
      <c r="BE272"/>
      <c r="BF272"/>
    </row>
    <row r="273" spans="1:58" x14ac:dyDescent="0.25">
      <c r="A273"/>
      <c r="S273"/>
      <c r="T273"/>
      <c r="AL273"/>
      <c r="AM273"/>
      <c r="BE273"/>
      <c r="BF273"/>
    </row>
    <row r="274" spans="1:58" x14ac:dyDescent="0.25">
      <c r="A274"/>
      <c r="S274"/>
      <c r="T274"/>
      <c r="AL274"/>
      <c r="AM274"/>
      <c r="BE274"/>
      <c r="BF274"/>
    </row>
  </sheetData>
  <mergeCells count="57">
    <mergeCell ref="BF132:BF144"/>
    <mergeCell ref="BF148:BF160"/>
    <mergeCell ref="AM4:AM16"/>
    <mergeCell ref="AM20:AM32"/>
    <mergeCell ref="AM36:AM48"/>
    <mergeCell ref="AM52:AM64"/>
    <mergeCell ref="BF68:BF80"/>
    <mergeCell ref="BF84:BF96"/>
    <mergeCell ref="AM68:AM80"/>
    <mergeCell ref="AM84:AM96"/>
    <mergeCell ref="AM100:AM112"/>
    <mergeCell ref="AM116:AM128"/>
    <mergeCell ref="AM132:AM144"/>
    <mergeCell ref="BF180:BF192"/>
    <mergeCell ref="AM148:AM160"/>
    <mergeCell ref="T164:T176"/>
    <mergeCell ref="AM164:AM176"/>
    <mergeCell ref="BF164:BF176"/>
    <mergeCell ref="T148:T160"/>
    <mergeCell ref="AL175:AL176"/>
    <mergeCell ref="T116:T128"/>
    <mergeCell ref="T132:T144"/>
    <mergeCell ref="A180:A192"/>
    <mergeCell ref="T180:T192"/>
    <mergeCell ref="AM180:AM192"/>
    <mergeCell ref="BH1:BV1"/>
    <mergeCell ref="A116:A128"/>
    <mergeCell ref="A132:A144"/>
    <mergeCell ref="A148:A160"/>
    <mergeCell ref="T4:T16"/>
    <mergeCell ref="T20:T32"/>
    <mergeCell ref="T36:T48"/>
    <mergeCell ref="C1:Q1"/>
    <mergeCell ref="V1:AJ1"/>
    <mergeCell ref="BF4:BF16"/>
    <mergeCell ref="BF20:BF32"/>
    <mergeCell ref="BF36:BF48"/>
    <mergeCell ref="BF52:BF64"/>
    <mergeCell ref="BF100:BF112"/>
    <mergeCell ref="BF116:BF128"/>
    <mergeCell ref="T68:T80"/>
    <mergeCell ref="A196:A208"/>
    <mergeCell ref="T196:T208"/>
    <mergeCell ref="AM196:AM208"/>
    <mergeCell ref="BF196:BF208"/>
    <mergeCell ref="AO1:BC1"/>
    <mergeCell ref="T84:T96"/>
    <mergeCell ref="T100:T112"/>
    <mergeCell ref="A164:A176"/>
    <mergeCell ref="A4:A16"/>
    <mergeCell ref="A20:A32"/>
    <mergeCell ref="A36:A48"/>
    <mergeCell ref="A52:A64"/>
    <mergeCell ref="A68:A80"/>
    <mergeCell ref="A84:A96"/>
    <mergeCell ref="A100:A112"/>
    <mergeCell ref="T52:T64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79998168889431442"/>
  </sheetPr>
  <dimension ref="A1:AI274"/>
  <sheetViews>
    <sheetView tabSelected="1" topLeftCell="A169" zoomScale="80" zoomScaleNormal="80" workbookViewId="0">
      <selection activeCell="AW11" sqref="AW11"/>
    </sheetView>
  </sheetViews>
  <sheetFormatPr defaultRowHeight="15" x14ac:dyDescent="0.25"/>
  <cols>
    <col min="1" max="1" width="8.28515625" style="24" customWidth="1"/>
    <col min="2" max="2" width="17.7109375" bestFit="1" customWidth="1"/>
    <col min="3" max="4" width="11.5703125" bestFit="1" customWidth="1"/>
    <col min="5" max="5" width="12.5703125" bestFit="1" customWidth="1"/>
    <col min="6" max="8" width="11.5703125" bestFit="1" customWidth="1"/>
    <col min="9" max="9" width="12.5703125" bestFit="1" customWidth="1"/>
    <col min="10" max="12" width="11.5703125" bestFit="1" customWidth="1"/>
    <col min="13" max="13" width="12.5703125" bestFit="1" customWidth="1"/>
    <col min="14" max="16" width="12.5703125" customWidth="1"/>
    <col min="17" max="17" width="11.5703125" bestFit="1" customWidth="1"/>
    <col min="18" max="18" width="14.42578125" style="1" bestFit="1" customWidth="1"/>
    <col min="19" max="19" width="11.5703125" bestFit="1" customWidth="1"/>
    <col min="20" max="35" width="9.85546875" customWidth="1"/>
  </cols>
  <sheetData>
    <row r="1" spans="1:20" ht="31.5" x14ac:dyDescent="0.6">
      <c r="B1" s="35"/>
      <c r="C1" s="154" t="s">
        <v>59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9"/>
      <c r="R1" s="36"/>
    </row>
    <row r="2" spans="1:20" ht="5.25" customHeight="1" thickBot="1" x14ac:dyDescent="0.65">
      <c r="B2" s="35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  <c r="R2" s="36"/>
    </row>
    <row r="3" spans="1:20" ht="15.75" thickBot="1" x14ac:dyDescent="0.3">
      <c r="B3" s="14" t="s">
        <v>11</v>
      </c>
      <c r="C3" s="58" t="s">
        <v>26</v>
      </c>
      <c r="D3" s="58" t="s">
        <v>25</v>
      </c>
      <c r="E3" s="58" t="s">
        <v>24</v>
      </c>
      <c r="F3" s="58" t="s">
        <v>23</v>
      </c>
      <c r="G3" s="58" t="s">
        <v>22</v>
      </c>
      <c r="H3" s="58" t="s">
        <v>21</v>
      </c>
      <c r="I3" s="58" t="s">
        <v>20</v>
      </c>
      <c r="J3" s="58" t="s">
        <v>19</v>
      </c>
      <c r="K3" s="58" t="s">
        <v>18</v>
      </c>
      <c r="L3" s="58" t="s">
        <v>17</v>
      </c>
      <c r="M3" s="58" t="s">
        <v>16</v>
      </c>
      <c r="N3" s="58" t="s">
        <v>15</v>
      </c>
      <c r="O3" s="58" t="s">
        <v>26</v>
      </c>
      <c r="P3" s="58" t="s">
        <v>25</v>
      </c>
      <c r="Q3" s="58" t="s">
        <v>24</v>
      </c>
      <c r="R3" s="54" t="s">
        <v>10</v>
      </c>
    </row>
    <row r="4" spans="1:20" ht="15" customHeight="1" x14ac:dyDescent="0.25">
      <c r="A4" s="166" t="s">
        <v>52</v>
      </c>
      <c r="B4" s="23" t="s">
        <v>43</v>
      </c>
      <c r="C4" s="12">
        <f>'ExPostGross kWh_Biz'!C4+'ExPostGross kWh_Biz'!V4+'ExPostGross kWh_Biz'!AO4+'ExPostGross kWh_Biz'!BH4</f>
        <v>0</v>
      </c>
      <c r="D4" s="12">
        <f>'ExPostGross kWh_Biz'!D4+'ExPostGross kWh_Biz'!W4+'ExPostGross kWh_Biz'!AP4+'ExPostGross kWh_Biz'!BI4</f>
        <v>0</v>
      </c>
      <c r="E4" s="12">
        <f>'ExPostGross kWh_Biz'!E4+'ExPostGross kWh_Biz'!X4+'ExPostGross kWh_Biz'!AQ4+'ExPostGross kWh_Biz'!BJ4</f>
        <v>0</v>
      </c>
      <c r="F4" s="12">
        <f>'ExPostGross kWh_Biz'!F4+'ExPostGross kWh_Biz'!Y4+'ExPostGross kWh_Biz'!AR4+'ExPostGross kWh_Biz'!BK4</f>
        <v>0</v>
      </c>
      <c r="G4" s="12">
        <f>'ExPostGross kWh_Biz'!G4+'ExPostGross kWh_Biz'!Z4+'ExPostGross kWh_Biz'!AS4+'ExPostGross kWh_Biz'!BL4</f>
        <v>0</v>
      </c>
      <c r="H4" s="12">
        <f>'ExPostGross kWh_Biz'!H4+'ExPostGross kWh_Biz'!AA4+'ExPostGross kWh_Biz'!AT4+'ExPostGross kWh_Biz'!BM4</f>
        <v>0</v>
      </c>
      <c r="I4" s="12">
        <f>'ExPostGross kWh_Biz'!I4+'ExPostGross kWh_Biz'!AB4+'ExPostGross kWh_Biz'!AU4+'ExPostGross kWh_Biz'!BN4</f>
        <v>0</v>
      </c>
      <c r="J4" s="12">
        <f>'ExPostGross kWh_Biz'!J4+'ExPostGross kWh_Biz'!AC4+'ExPostGross kWh_Biz'!AV4+'ExPostGross kWh_Biz'!BO4</f>
        <v>0</v>
      </c>
      <c r="K4" s="12">
        <f>'ExPostGross kWh_Biz'!K4+'ExPostGross kWh_Biz'!AD4+'ExPostGross kWh_Biz'!AW4+'ExPostGross kWh_Biz'!BP4</f>
        <v>0</v>
      </c>
      <c r="L4" s="12">
        <f>'ExPostGross kWh_Biz'!L4+'ExPostGross kWh_Biz'!AE4+'ExPostGross kWh_Biz'!AX4+'ExPostGross kWh_Biz'!BQ4</f>
        <v>0</v>
      </c>
      <c r="M4" s="12">
        <f>'ExPostGross kWh_Biz'!M4+'ExPostGross kWh_Biz'!AF4+'ExPostGross kWh_Biz'!AY4+'ExPostGross kWh_Biz'!BR4</f>
        <v>0</v>
      </c>
      <c r="N4" s="12">
        <f>'ExPostGross kWh_Biz'!N4+'ExPostGross kWh_Biz'!AG4+'ExPostGross kWh_Biz'!AZ4+'ExPostGross kWh_Biz'!BS4</f>
        <v>0</v>
      </c>
      <c r="O4" s="12">
        <f>'ExPostGross kWh_Biz'!O4+'ExPostGross kWh_Biz'!AH4+'ExPostGross kWh_Biz'!BA4+'ExPostGross kWh_Biz'!BT4</f>
        <v>0</v>
      </c>
      <c r="P4" s="12">
        <f>'ExPostGross kWh_Biz'!P4+'ExPostGross kWh_Biz'!AI4+'ExPostGross kWh_Biz'!BB4+'ExPostGross kWh_Biz'!BU4</f>
        <v>0</v>
      </c>
      <c r="Q4" s="12">
        <f>'ExPostGross kWh_Biz'!Q4+'ExPostGross kWh_Biz'!AJ4+'ExPostGross kWh_Biz'!BC4+'ExPostGross kWh_Biz'!BV4</f>
        <v>0</v>
      </c>
      <c r="R4" s="26">
        <f t="shared" ref="R4:R17" si="0">SUM(C4:Q4)</f>
        <v>0</v>
      </c>
      <c r="T4" s="3"/>
    </row>
    <row r="5" spans="1:20" x14ac:dyDescent="0.25">
      <c r="A5" s="167"/>
      <c r="B5" s="5" t="s">
        <v>42</v>
      </c>
      <c r="C5" s="2">
        <f>'ExPostGross kWh_Biz'!C5+'ExPostGross kWh_Biz'!V5+'ExPostGross kWh_Biz'!AO5+'ExPostGross kWh_Biz'!BH5</f>
        <v>0</v>
      </c>
      <c r="D5" s="2">
        <f>'ExPostGross kWh_Biz'!D5+'ExPostGross kWh_Biz'!W5+'ExPostGross kWh_Biz'!AP5+'ExPostGross kWh_Biz'!BI5</f>
        <v>0</v>
      </c>
      <c r="E5" s="2">
        <f>'ExPostGross kWh_Biz'!E5+'ExPostGross kWh_Biz'!X5+'ExPostGross kWh_Biz'!AQ5+'ExPostGross kWh_Biz'!BJ5</f>
        <v>0</v>
      </c>
      <c r="F5" s="2">
        <f>'ExPostGross kWh_Biz'!F5+'ExPostGross kWh_Biz'!Y5+'ExPostGross kWh_Biz'!AR5+'ExPostGross kWh_Biz'!BK5</f>
        <v>0</v>
      </c>
      <c r="G5" s="2">
        <f>'ExPostGross kWh_Biz'!G5+'ExPostGross kWh_Biz'!Z5+'ExPostGross kWh_Biz'!AS5+'ExPostGross kWh_Biz'!BL5</f>
        <v>0</v>
      </c>
      <c r="H5" s="2">
        <f>'ExPostGross kWh_Biz'!H5+'ExPostGross kWh_Biz'!AA5+'ExPostGross kWh_Biz'!AT5+'ExPostGross kWh_Biz'!BM5</f>
        <v>0</v>
      </c>
      <c r="I5" s="2">
        <f>'ExPostGross kWh_Biz'!I5+'ExPostGross kWh_Biz'!AB5+'ExPostGross kWh_Biz'!AU5+'ExPostGross kWh_Biz'!BN5</f>
        <v>0</v>
      </c>
      <c r="J5" s="2">
        <f>'ExPostGross kWh_Biz'!J5+'ExPostGross kWh_Biz'!AC5+'ExPostGross kWh_Biz'!AV5+'ExPostGross kWh_Biz'!BO5</f>
        <v>0</v>
      </c>
      <c r="K5" s="2">
        <f>'ExPostGross kWh_Biz'!K5+'ExPostGross kWh_Biz'!AD5+'ExPostGross kWh_Biz'!AW5+'ExPostGross kWh_Biz'!BP5</f>
        <v>0</v>
      </c>
      <c r="L5" s="2">
        <f>'ExPostGross kWh_Biz'!L5+'ExPostGross kWh_Biz'!AE5+'ExPostGross kWh_Biz'!AX5+'ExPostGross kWh_Biz'!BQ5</f>
        <v>0</v>
      </c>
      <c r="M5" s="2">
        <f>'ExPostGross kWh_Biz'!M5+'ExPostGross kWh_Biz'!AF5+'ExPostGross kWh_Biz'!AY5+'ExPostGross kWh_Biz'!BR5</f>
        <v>0</v>
      </c>
      <c r="N5" s="2">
        <f>'ExPostGross kWh_Biz'!N5+'ExPostGross kWh_Biz'!AG5+'ExPostGross kWh_Biz'!AZ5+'ExPostGross kWh_Biz'!BS5</f>
        <v>0</v>
      </c>
      <c r="O5" s="2">
        <f>'ExPostGross kWh_Biz'!O5+'ExPostGross kWh_Biz'!AH5+'ExPostGross kWh_Biz'!BA5+'ExPostGross kWh_Biz'!BT5</f>
        <v>0</v>
      </c>
      <c r="P5" s="2">
        <f>'ExPostGross kWh_Biz'!P5+'ExPostGross kWh_Biz'!AI5+'ExPostGross kWh_Biz'!BB5+'ExPostGross kWh_Biz'!BU5</f>
        <v>0</v>
      </c>
      <c r="Q5" s="2">
        <f>'ExPostGross kWh_Biz'!Q5+'ExPostGross kWh_Biz'!AJ5+'ExPostGross kWh_Biz'!BC5+'ExPostGross kWh_Biz'!BV5</f>
        <v>0</v>
      </c>
      <c r="R5" s="25">
        <f t="shared" si="0"/>
        <v>0</v>
      </c>
      <c r="T5" s="3"/>
    </row>
    <row r="6" spans="1:20" x14ac:dyDescent="0.25">
      <c r="A6" s="167"/>
      <c r="B6" s="4" t="s">
        <v>41</v>
      </c>
      <c r="C6" s="2">
        <f>'ExPostGross kWh_Biz'!C6+'ExPostGross kWh_Biz'!V6+'ExPostGross kWh_Biz'!AO6+'ExPostGross kWh_Biz'!BH6</f>
        <v>0</v>
      </c>
      <c r="D6" s="2">
        <f>'ExPostGross kWh_Biz'!D6+'ExPostGross kWh_Biz'!W6+'ExPostGross kWh_Biz'!AP6+'ExPostGross kWh_Biz'!BI6</f>
        <v>0</v>
      </c>
      <c r="E6" s="2">
        <f>'ExPostGross kWh_Biz'!E6+'ExPostGross kWh_Biz'!X6+'ExPostGross kWh_Biz'!AQ6+'ExPostGross kWh_Biz'!BJ6</f>
        <v>0</v>
      </c>
      <c r="F6" s="2">
        <f>'ExPostGross kWh_Biz'!F6+'ExPostGross kWh_Biz'!Y6+'ExPostGross kWh_Biz'!AR6+'ExPostGross kWh_Biz'!BK6</f>
        <v>0</v>
      </c>
      <c r="G6" s="2">
        <f>'ExPostGross kWh_Biz'!G6+'ExPostGross kWh_Biz'!Z6+'ExPostGross kWh_Biz'!AS6+'ExPostGross kWh_Biz'!BL6</f>
        <v>0</v>
      </c>
      <c r="H6" s="2">
        <f>'ExPostGross kWh_Biz'!H6+'ExPostGross kWh_Biz'!AA6+'ExPostGross kWh_Biz'!AT6+'ExPostGross kWh_Biz'!BM6</f>
        <v>0</v>
      </c>
      <c r="I6" s="2">
        <f>'ExPostGross kWh_Biz'!I6+'ExPostGross kWh_Biz'!AB6+'ExPostGross kWh_Biz'!AU6+'ExPostGross kWh_Biz'!BN6</f>
        <v>0</v>
      </c>
      <c r="J6" s="2">
        <f>'ExPostGross kWh_Biz'!J6+'ExPostGross kWh_Biz'!AC6+'ExPostGross kWh_Biz'!AV6+'ExPostGross kWh_Biz'!BO6</f>
        <v>0</v>
      </c>
      <c r="K6" s="2">
        <f>'ExPostGross kWh_Biz'!K6+'ExPostGross kWh_Biz'!AD6+'ExPostGross kWh_Biz'!AW6+'ExPostGross kWh_Biz'!BP6</f>
        <v>0</v>
      </c>
      <c r="L6" s="2">
        <f>'ExPostGross kWh_Biz'!L6+'ExPostGross kWh_Biz'!AE6+'ExPostGross kWh_Biz'!AX6+'ExPostGross kWh_Biz'!BQ6</f>
        <v>0</v>
      </c>
      <c r="M6" s="2">
        <f>'ExPostGross kWh_Biz'!M6+'ExPostGross kWh_Biz'!AF6+'ExPostGross kWh_Biz'!AY6+'ExPostGross kWh_Biz'!BR6</f>
        <v>0</v>
      </c>
      <c r="N6" s="2">
        <f>'ExPostGross kWh_Biz'!N6+'ExPostGross kWh_Biz'!AG6+'ExPostGross kWh_Biz'!AZ6+'ExPostGross kWh_Biz'!BS6</f>
        <v>0</v>
      </c>
      <c r="O6" s="2">
        <f>'ExPostGross kWh_Biz'!O6+'ExPostGross kWh_Biz'!AH6+'ExPostGross kWh_Biz'!BA6+'ExPostGross kWh_Biz'!BT6</f>
        <v>0</v>
      </c>
      <c r="P6" s="2">
        <f>'ExPostGross kWh_Biz'!P6+'ExPostGross kWh_Biz'!AI6+'ExPostGross kWh_Biz'!BB6+'ExPostGross kWh_Biz'!BU6</f>
        <v>0</v>
      </c>
      <c r="Q6" s="2">
        <f>'ExPostGross kWh_Biz'!Q6+'ExPostGross kWh_Biz'!AJ6+'ExPostGross kWh_Biz'!BC6+'ExPostGross kWh_Biz'!BV6</f>
        <v>0</v>
      </c>
      <c r="R6" s="25">
        <f t="shared" si="0"/>
        <v>0</v>
      </c>
      <c r="T6" s="3"/>
    </row>
    <row r="7" spans="1:20" x14ac:dyDescent="0.25">
      <c r="A7" s="167"/>
      <c r="B7" s="4" t="s">
        <v>40</v>
      </c>
      <c r="C7" s="2">
        <f>'ExPostGross kWh_Biz'!C7+'ExPostGross kWh_Biz'!V7+'ExPostGross kWh_Biz'!AO7+'ExPostGross kWh_Biz'!BH7</f>
        <v>0</v>
      </c>
      <c r="D7" s="2">
        <f>'ExPostGross kWh_Biz'!D7+'ExPostGross kWh_Biz'!W7+'ExPostGross kWh_Biz'!AP7+'ExPostGross kWh_Biz'!BI7</f>
        <v>0</v>
      </c>
      <c r="E7" s="2">
        <f>'ExPostGross kWh_Biz'!E7+'ExPostGross kWh_Biz'!X7+'ExPostGross kWh_Biz'!AQ7+'ExPostGross kWh_Biz'!BJ7</f>
        <v>0</v>
      </c>
      <c r="F7" s="2">
        <f>'ExPostGross kWh_Biz'!F7+'ExPostGross kWh_Biz'!Y7+'ExPostGross kWh_Biz'!AR7+'ExPostGross kWh_Biz'!BK7</f>
        <v>0</v>
      </c>
      <c r="G7" s="2">
        <f>'ExPostGross kWh_Biz'!G7+'ExPostGross kWh_Biz'!Z7+'ExPostGross kWh_Biz'!AS7+'ExPostGross kWh_Biz'!BL7</f>
        <v>0</v>
      </c>
      <c r="H7" s="2">
        <f>'ExPostGross kWh_Biz'!H7+'ExPostGross kWh_Biz'!AA7+'ExPostGross kWh_Biz'!AT7+'ExPostGross kWh_Biz'!BM7</f>
        <v>0</v>
      </c>
      <c r="I7" s="2">
        <f>'ExPostGross kWh_Biz'!I7+'ExPostGross kWh_Biz'!AB7+'ExPostGross kWh_Biz'!AU7+'ExPostGross kWh_Biz'!BN7</f>
        <v>0</v>
      </c>
      <c r="J7" s="2">
        <f>'ExPostGross kWh_Biz'!J7+'ExPostGross kWh_Biz'!AC7+'ExPostGross kWh_Biz'!AV7+'ExPostGross kWh_Biz'!BO7</f>
        <v>0</v>
      </c>
      <c r="K7" s="2">
        <f>'ExPostGross kWh_Biz'!K7+'ExPostGross kWh_Biz'!AD7+'ExPostGross kWh_Biz'!AW7+'ExPostGross kWh_Biz'!BP7</f>
        <v>0</v>
      </c>
      <c r="L7" s="2">
        <f>'ExPostGross kWh_Biz'!L7+'ExPostGross kWh_Biz'!AE7+'ExPostGross kWh_Biz'!AX7+'ExPostGross kWh_Biz'!BQ7</f>
        <v>0</v>
      </c>
      <c r="M7" s="2">
        <f>'ExPostGross kWh_Biz'!M7+'ExPostGross kWh_Biz'!AF7+'ExPostGross kWh_Biz'!AY7+'ExPostGross kWh_Biz'!BR7</f>
        <v>0</v>
      </c>
      <c r="N7" s="2">
        <f>'ExPostGross kWh_Biz'!N7+'ExPostGross kWh_Biz'!AG7+'ExPostGross kWh_Biz'!AZ7+'ExPostGross kWh_Biz'!BS7</f>
        <v>0</v>
      </c>
      <c r="O7" s="2">
        <f>'ExPostGross kWh_Biz'!O7+'ExPostGross kWh_Biz'!AH7+'ExPostGross kWh_Biz'!BA7+'ExPostGross kWh_Biz'!BT7</f>
        <v>0</v>
      </c>
      <c r="P7" s="2">
        <f>'ExPostGross kWh_Biz'!P7+'ExPostGross kWh_Biz'!AI7+'ExPostGross kWh_Biz'!BB7+'ExPostGross kWh_Biz'!BU7</f>
        <v>0</v>
      </c>
      <c r="Q7" s="2">
        <f>'ExPostGross kWh_Biz'!Q7+'ExPostGross kWh_Biz'!AJ7+'ExPostGross kWh_Biz'!BC7+'ExPostGross kWh_Biz'!BV7</f>
        <v>0</v>
      </c>
      <c r="R7" s="25">
        <f t="shared" si="0"/>
        <v>0</v>
      </c>
      <c r="T7" s="3"/>
    </row>
    <row r="8" spans="1:20" x14ac:dyDescent="0.25">
      <c r="A8" s="167"/>
      <c r="B8" s="5" t="s">
        <v>39</v>
      </c>
      <c r="C8" s="2">
        <f>'ExPostGross kWh_Biz'!C8+'ExPostGross kWh_Biz'!V8+'ExPostGross kWh_Biz'!AO8+'ExPostGross kWh_Biz'!BH8</f>
        <v>0</v>
      </c>
      <c r="D8" s="2">
        <f>'ExPostGross kWh_Biz'!D8+'ExPostGross kWh_Biz'!W8+'ExPostGross kWh_Biz'!AP8+'ExPostGross kWh_Biz'!BI8</f>
        <v>0</v>
      </c>
      <c r="E8" s="2">
        <f>'ExPostGross kWh_Biz'!E8+'ExPostGross kWh_Biz'!X8+'ExPostGross kWh_Biz'!AQ8+'ExPostGross kWh_Biz'!BJ8</f>
        <v>0</v>
      </c>
      <c r="F8" s="2">
        <f>'ExPostGross kWh_Biz'!F8+'ExPostGross kWh_Biz'!Y8+'ExPostGross kWh_Biz'!AR8+'ExPostGross kWh_Biz'!BK8</f>
        <v>0</v>
      </c>
      <c r="G8" s="2">
        <f>'ExPostGross kWh_Biz'!G8+'ExPostGross kWh_Biz'!Z8+'ExPostGross kWh_Biz'!AS8+'ExPostGross kWh_Biz'!BL8</f>
        <v>0</v>
      </c>
      <c r="H8" s="2">
        <f>'ExPostGross kWh_Biz'!H8+'ExPostGross kWh_Biz'!AA8+'ExPostGross kWh_Biz'!AT8+'ExPostGross kWh_Biz'!BM8</f>
        <v>0</v>
      </c>
      <c r="I8" s="2">
        <f>'ExPostGross kWh_Biz'!I8+'ExPostGross kWh_Biz'!AB8+'ExPostGross kWh_Biz'!AU8+'ExPostGross kWh_Biz'!BN8</f>
        <v>0</v>
      </c>
      <c r="J8" s="2">
        <f>'ExPostGross kWh_Biz'!J8+'ExPostGross kWh_Biz'!AC8+'ExPostGross kWh_Biz'!AV8+'ExPostGross kWh_Biz'!BO8</f>
        <v>0</v>
      </c>
      <c r="K8" s="2">
        <f>'ExPostGross kWh_Biz'!K8+'ExPostGross kWh_Biz'!AD8+'ExPostGross kWh_Biz'!AW8+'ExPostGross kWh_Biz'!BP8</f>
        <v>0</v>
      </c>
      <c r="L8" s="2">
        <f>'ExPostGross kWh_Biz'!L8+'ExPostGross kWh_Biz'!AE8+'ExPostGross kWh_Biz'!AX8+'ExPostGross kWh_Biz'!BQ8</f>
        <v>0</v>
      </c>
      <c r="M8" s="2">
        <f>'ExPostGross kWh_Biz'!M8+'ExPostGross kWh_Biz'!AF8+'ExPostGross kWh_Biz'!AY8+'ExPostGross kWh_Biz'!BR8</f>
        <v>0</v>
      </c>
      <c r="N8" s="2">
        <f>'ExPostGross kWh_Biz'!N8+'ExPostGross kWh_Biz'!AG8+'ExPostGross kWh_Biz'!AZ8+'ExPostGross kWh_Biz'!BS8</f>
        <v>0</v>
      </c>
      <c r="O8" s="2">
        <f>'ExPostGross kWh_Biz'!O8+'ExPostGross kWh_Biz'!AH8+'ExPostGross kWh_Biz'!BA8+'ExPostGross kWh_Biz'!BT8</f>
        <v>0</v>
      </c>
      <c r="P8" s="2">
        <f>'ExPostGross kWh_Biz'!P8+'ExPostGross kWh_Biz'!AI8+'ExPostGross kWh_Biz'!BB8+'ExPostGross kWh_Biz'!BU8</f>
        <v>0</v>
      </c>
      <c r="Q8" s="2">
        <f>'ExPostGross kWh_Biz'!Q8+'ExPostGross kWh_Biz'!AJ8+'ExPostGross kWh_Biz'!BC8+'ExPostGross kWh_Biz'!BV8</f>
        <v>0</v>
      </c>
      <c r="R8" s="25">
        <f t="shared" si="0"/>
        <v>0</v>
      </c>
      <c r="T8" s="3"/>
    </row>
    <row r="9" spans="1:20" x14ac:dyDescent="0.25">
      <c r="A9" s="167"/>
      <c r="B9" s="4" t="s">
        <v>38</v>
      </c>
      <c r="C9" s="2">
        <f>'ExPostGross kWh_Biz'!C9+'ExPostGross kWh_Biz'!V9+'ExPostGross kWh_Biz'!AO9+'ExPostGross kWh_Biz'!BH9</f>
        <v>0</v>
      </c>
      <c r="D9" s="2">
        <f>'ExPostGross kWh_Biz'!D9+'ExPostGross kWh_Biz'!W9+'ExPostGross kWh_Biz'!AP9+'ExPostGross kWh_Biz'!BI9</f>
        <v>0</v>
      </c>
      <c r="E9" s="2">
        <f>'ExPostGross kWh_Biz'!E9+'ExPostGross kWh_Biz'!X9+'ExPostGross kWh_Biz'!AQ9+'ExPostGross kWh_Biz'!BJ9</f>
        <v>0</v>
      </c>
      <c r="F9" s="2">
        <f>'ExPostGross kWh_Biz'!F9+'ExPostGross kWh_Biz'!Y9+'ExPostGross kWh_Biz'!AR9+'ExPostGross kWh_Biz'!BK9</f>
        <v>0</v>
      </c>
      <c r="G9" s="2">
        <f>'ExPostGross kWh_Biz'!G9+'ExPostGross kWh_Biz'!Z9+'ExPostGross kWh_Biz'!AS9+'ExPostGross kWh_Biz'!BL9</f>
        <v>0</v>
      </c>
      <c r="H9" s="2">
        <f>'ExPostGross kWh_Biz'!H9+'ExPostGross kWh_Biz'!AA9+'ExPostGross kWh_Biz'!AT9+'ExPostGross kWh_Biz'!BM9</f>
        <v>0</v>
      </c>
      <c r="I9" s="2">
        <f>'ExPostGross kWh_Biz'!I9+'ExPostGross kWh_Biz'!AB9+'ExPostGross kWh_Biz'!AU9+'ExPostGross kWh_Biz'!BN9</f>
        <v>0</v>
      </c>
      <c r="J9" s="2">
        <f>'ExPostGross kWh_Biz'!J9+'ExPostGross kWh_Biz'!AC9+'ExPostGross kWh_Biz'!AV9+'ExPostGross kWh_Biz'!BO9</f>
        <v>0</v>
      </c>
      <c r="K9" s="2">
        <f>'ExPostGross kWh_Biz'!K9+'ExPostGross kWh_Biz'!AD9+'ExPostGross kWh_Biz'!AW9+'ExPostGross kWh_Biz'!BP9</f>
        <v>0</v>
      </c>
      <c r="L9" s="2">
        <f>'ExPostGross kWh_Biz'!L9+'ExPostGross kWh_Biz'!AE9+'ExPostGross kWh_Biz'!AX9+'ExPostGross kWh_Biz'!BQ9</f>
        <v>0</v>
      </c>
      <c r="M9" s="2">
        <f>'ExPostGross kWh_Biz'!M9+'ExPostGross kWh_Biz'!AF9+'ExPostGross kWh_Biz'!AY9+'ExPostGross kWh_Biz'!BR9</f>
        <v>0</v>
      </c>
      <c r="N9" s="2">
        <f>'ExPostGross kWh_Biz'!N9+'ExPostGross kWh_Biz'!AG9+'ExPostGross kWh_Biz'!AZ9+'ExPostGross kWh_Biz'!BS9</f>
        <v>0</v>
      </c>
      <c r="O9" s="2">
        <f>'ExPostGross kWh_Biz'!O9+'ExPostGross kWh_Biz'!AH9+'ExPostGross kWh_Biz'!BA9+'ExPostGross kWh_Biz'!BT9</f>
        <v>0</v>
      </c>
      <c r="P9" s="2">
        <f>'ExPostGross kWh_Biz'!P9+'ExPostGross kWh_Biz'!AI9+'ExPostGross kWh_Biz'!BB9+'ExPostGross kWh_Biz'!BU9</f>
        <v>0</v>
      </c>
      <c r="Q9" s="2">
        <f>'ExPostGross kWh_Biz'!Q9+'ExPostGross kWh_Biz'!AJ9+'ExPostGross kWh_Biz'!BC9+'ExPostGross kWh_Biz'!BV9</f>
        <v>0</v>
      </c>
      <c r="R9" s="25">
        <f t="shared" si="0"/>
        <v>0</v>
      </c>
      <c r="T9" s="3"/>
    </row>
    <row r="10" spans="1:20" x14ac:dyDescent="0.25">
      <c r="A10" s="167"/>
      <c r="B10" s="4" t="s">
        <v>37</v>
      </c>
      <c r="C10" s="2">
        <f>'ExPostGross kWh_Biz'!C10+'ExPostGross kWh_Biz'!V10+'ExPostGross kWh_Biz'!AO10+'ExPostGross kWh_Biz'!BH10</f>
        <v>0</v>
      </c>
      <c r="D10" s="2">
        <f>'ExPostGross kWh_Biz'!D10+'ExPostGross kWh_Biz'!W10+'ExPostGross kWh_Biz'!AP10+'ExPostGross kWh_Biz'!BI10</f>
        <v>0</v>
      </c>
      <c r="E10" s="2">
        <f>'ExPostGross kWh_Biz'!E10+'ExPostGross kWh_Biz'!X10+'ExPostGross kWh_Biz'!AQ10+'ExPostGross kWh_Biz'!BJ10</f>
        <v>0</v>
      </c>
      <c r="F10" s="2">
        <f>'ExPostGross kWh_Biz'!F10+'ExPostGross kWh_Biz'!Y10+'ExPostGross kWh_Biz'!AR10+'ExPostGross kWh_Biz'!BK10</f>
        <v>0</v>
      </c>
      <c r="G10" s="2">
        <f>'ExPostGross kWh_Biz'!G10+'ExPostGross kWh_Biz'!Z10+'ExPostGross kWh_Biz'!AS10+'ExPostGross kWh_Biz'!BL10</f>
        <v>0</v>
      </c>
      <c r="H10" s="2">
        <f>'ExPostGross kWh_Biz'!H10+'ExPostGross kWh_Biz'!AA10+'ExPostGross kWh_Biz'!AT10+'ExPostGross kWh_Biz'!BM10</f>
        <v>0</v>
      </c>
      <c r="I10" s="2">
        <f>'ExPostGross kWh_Biz'!I10+'ExPostGross kWh_Biz'!AB10+'ExPostGross kWh_Biz'!AU10+'ExPostGross kWh_Biz'!BN10</f>
        <v>0</v>
      </c>
      <c r="J10" s="2">
        <f>'ExPostGross kWh_Biz'!J10+'ExPostGross kWh_Biz'!AC10+'ExPostGross kWh_Biz'!AV10+'ExPostGross kWh_Biz'!BO10</f>
        <v>0</v>
      </c>
      <c r="K10" s="2">
        <f>'ExPostGross kWh_Biz'!K10+'ExPostGross kWh_Biz'!AD10+'ExPostGross kWh_Biz'!AW10+'ExPostGross kWh_Biz'!BP10</f>
        <v>0</v>
      </c>
      <c r="L10" s="2">
        <f>'ExPostGross kWh_Biz'!L10+'ExPostGross kWh_Biz'!AE10+'ExPostGross kWh_Biz'!AX10+'ExPostGross kWh_Biz'!BQ10</f>
        <v>0</v>
      </c>
      <c r="M10" s="2">
        <f>'ExPostGross kWh_Biz'!M10+'ExPostGross kWh_Biz'!AF10+'ExPostGross kWh_Biz'!AY10+'ExPostGross kWh_Biz'!BR10</f>
        <v>0</v>
      </c>
      <c r="N10" s="2">
        <f>'ExPostGross kWh_Biz'!N10+'ExPostGross kWh_Biz'!AG10+'ExPostGross kWh_Biz'!AZ10+'ExPostGross kWh_Biz'!BS10</f>
        <v>0</v>
      </c>
      <c r="O10" s="2">
        <f>'ExPostGross kWh_Biz'!O10+'ExPostGross kWh_Biz'!AH10+'ExPostGross kWh_Biz'!BA10+'ExPostGross kWh_Biz'!BT10</f>
        <v>0</v>
      </c>
      <c r="P10" s="2">
        <f>'ExPostGross kWh_Biz'!P10+'ExPostGross kWh_Biz'!AI10+'ExPostGross kWh_Biz'!BB10+'ExPostGross kWh_Biz'!BU10</f>
        <v>0</v>
      </c>
      <c r="Q10" s="2">
        <f>'ExPostGross kWh_Biz'!Q10+'ExPostGross kWh_Biz'!AJ10+'ExPostGross kWh_Biz'!BC10+'ExPostGross kWh_Biz'!BV10</f>
        <v>0</v>
      </c>
      <c r="R10" s="25">
        <f t="shared" si="0"/>
        <v>0</v>
      </c>
      <c r="T10" s="3"/>
    </row>
    <row r="11" spans="1:20" x14ac:dyDescent="0.25">
      <c r="A11" s="167"/>
      <c r="B11" s="4" t="s">
        <v>36</v>
      </c>
      <c r="C11" s="2">
        <f>'ExPostGross kWh_Biz'!C11+'ExPostGross kWh_Biz'!V11+'ExPostGross kWh_Biz'!AO11+'ExPostGross kWh_Biz'!BH11</f>
        <v>0</v>
      </c>
      <c r="D11" s="2">
        <f>'ExPostGross kWh_Biz'!D11+'ExPostGross kWh_Biz'!W11+'ExPostGross kWh_Biz'!AP11+'ExPostGross kWh_Biz'!BI11</f>
        <v>211265.84840873413</v>
      </c>
      <c r="E11" s="2">
        <f>'ExPostGross kWh_Biz'!E11+'ExPostGross kWh_Biz'!X11+'ExPostGross kWh_Biz'!AQ11+'ExPostGross kWh_Biz'!BJ11</f>
        <v>2082132.840789387</v>
      </c>
      <c r="F11" s="2">
        <f>'ExPostGross kWh_Biz'!F11+'ExPostGross kWh_Biz'!Y11+'ExPostGross kWh_Biz'!AR11+'ExPostGross kWh_Biz'!BK11</f>
        <v>717857.34894962178</v>
      </c>
      <c r="G11" s="2">
        <f>'ExPostGross kWh_Biz'!G11+'ExPostGross kWh_Biz'!Z11+'ExPostGross kWh_Biz'!AS11+'ExPostGross kWh_Biz'!BL11</f>
        <v>558004.90663431643</v>
      </c>
      <c r="H11" s="2">
        <f>'ExPostGross kWh_Biz'!H11+'ExPostGross kWh_Biz'!AA11+'ExPostGross kWh_Biz'!AT11+'ExPostGross kWh_Biz'!BM11</f>
        <v>1066015.510018344</v>
      </c>
      <c r="I11" s="2">
        <f>'ExPostGross kWh_Biz'!I11+'ExPostGross kWh_Biz'!AB11+'ExPostGross kWh_Biz'!AU11+'ExPostGross kWh_Biz'!BN11</f>
        <v>1036770.6149999999</v>
      </c>
      <c r="J11" s="2">
        <f>'ExPostGross kWh_Biz'!J11+'ExPostGross kWh_Biz'!AC11+'ExPostGross kWh_Biz'!AV11+'ExPostGross kWh_Biz'!BO11</f>
        <v>361767.82799999992</v>
      </c>
      <c r="K11" s="2">
        <f>'ExPostGross kWh_Biz'!K11+'ExPostGross kWh_Biz'!AD11+'ExPostGross kWh_Biz'!AW11+'ExPostGross kWh_Biz'!BP11</f>
        <v>0</v>
      </c>
      <c r="L11" s="2">
        <f>'ExPostGross kWh_Biz'!L11+'ExPostGross kWh_Biz'!AE11+'ExPostGross kWh_Biz'!AX11+'ExPostGross kWh_Biz'!BQ11</f>
        <v>0</v>
      </c>
      <c r="M11" s="2">
        <f>'ExPostGross kWh_Biz'!M11+'ExPostGross kWh_Biz'!AF11+'ExPostGross kWh_Biz'!AY11+'ExPostGross kWh_Biz'!BR11</f>
        <v>0</v>
      </c>
      <c r="N11" s="2">
        <f>'ExPostGross kWh_Biz'!N11+'ExPostGross kWh_Biz'!AG11+'ExPostGross kWh_Biz'!AZ11+'ExPostGross kWh_Biz'!BS11</f>
        <v>42554.509758575601</v>
      </c>
      <c r="O11" s="2">
        <f>'ExPostGross kWh_Biz'!O11+'ExPostGross kWh_Biz'!AH11+'ExPostGross kWh_Biz'!BA11+'ExPostGross kWh_Biz'!BT11</f>
        <v>0</v>
      </c>
      <c r="P11" s="2">
        <f>'ExPostGross kWh_Biz'!P11+'ExPostGross kWh_Biz'!AI11+'ExPostGross kWh_Biz'!BB11+'ExPostGross kWh_Biz'!BU11</f>
        <v>0</v>
      </c>
      <c r="Q11" s="2">
        <f>'ExPostGross kWh_Biz'!Q11+'ExPostGross kWh_Biz'!AJ11+'ExPostGross kWh_Biz'!BC11+'ExPostGross kWh_Biz'!BV11</f>
        <v>0</v>
      </c>
      <c r="R11" s="25">
        <f t="shared" si="0"/>
        <v>6076369.4075589785</v>
      </c>
      <c r="T11" s="3"/>
    </row>
    <row r="12" spans="1:20" x14ac:dyDescent="0.25">
      <c r="A12" s="167"/>
      <c r="B12" s="4" t="s">
        <v>35</v>
      </c>
      <c r="C12" s="2">
        <f>'ExPostGross kWh_Biz'!C12+'ExPostGross kWh_Biz'!V12+'ExPostGross kWh_Biz'!AO12+'ExPostGross kWh_Biz'!BH12</f>
        <v>0</v>
      </c>
      <c r="D12" s="2">
        <f>'ExPostGross kWh_Biz'!D12+'ExPostGross kWh_Biz'!W12+'ExPostGross kWh_Biz'!AP12+'ExPostGross kWh_Biz'!BI12</f>
        <v>0</v>
      </c>
      <c r="E12" s="2">
        <f>'ExPostGross kWh_Biz'!E12+'ExPostGross kWh_Biz'!X12+'ExPostGross kWh_Biz'!AQ12+'ExPostGross kWh_Biz'!BJ12</f>
        <v>0</v>
      </c>
      <c r="F12" s="2">
        <f>'ExPostGross kWh_Biz'!F12+'ExPostGross kWh_Biz'!Y12+'ExPostGross kWh_Biz'!AR12+'ExPostGross kWh_Biz'!BK12</f>
        <v>0</v>
      </c>
      <c r="G12" s="2">
        <f>'ExPostGross kWh_Biz'!G12+'ExPostGross kWh_Biz'!Z12+'ExPostGross kWh_Biz'!AS12+'ExPostGross kWh_Biz'!BL12</f>
        <v>0</v>
      </c>
      <c r="H12" s="2">
        <f>'ExPostGross kWh_Biz'!H12+'ExPostGross kWh_Biz'!AA12+'ExPostGross kWh_Biz'!AT12+'ExPostGross kWh_Biz'!BM12</f>
        <v>0</v>
      </c>
      <c r="I12" s="2">
        <f>'ExPostGross kWh_Biz'!I12+'ExPostGross kWh_Biz'!AB12+'ExPostGross kWh_Biz'!AU12+'ExPostGross kWh_Biz'!BN12</f>
        <v>0</v>
      </c>
      <c r="J12" s="2">
        <f>'ExPostGross kWh_Biz'!J12+'ExPostGross kWh_Biz'!AC12+'ExPostGross kWh_Biz'!AV12+'ExPostGross kWh_Biz'!BO12</f>
        <v>0</v>
      </c>
      <c r="K12" s="2">
        <f>'ExPostGross kWh_Biz'!K12+'ExPostGross kWh_Biz'!AD12+'ExPostGross kWh_Biz'!AW12+'ExPostGross kWh_Biz'!BP12</f>
        <v>0</v>
      </c>
      <c r="L12" s="2">
        <f>'ExPostGross kWh_Biz'!L12+'ExPostGross kWh_Biz'!AE12+'ExPostGross kWh_Biz'!AX12+'ExPostGross kWh_Biz'!BQ12</f>
        <v>0</v>
      </c>
      <c r="M12" s="2">
        <f>'ExPostGross kWh_Biz'!M12+'ExPostGross kWh_Biz'!AF12+'ExPostGross kWh_Biz'!AY12+'ExPostGross kWh_Biz'!BR12</f>
        <v>0</v>
      </c>
      <c r="N12" s="2">
        <f>'ExPostGross kWh_Biz'!N12+'ExPostGross kWh_Biz'!AG12+'ExPostGross kWh_Biz'!AZ12+'ExPostGross kWh_Biz'!BS12</f>
        <v>0</v>
      </c>
      <c r="O12" s="2">
        <f>'ExPostGross kWh_Biz'!O12+'ExPostGross kWh_Biz'!AH12+'ExPostGross kWh_Biz'!BA12+'ExPostGross kWh_Biz'!BT12</f>
        <v>0</v>
      </c>
      <c r="P12" s="2">
        <f>'ExPostGross kWh_Biz'!P12+'ExPostGross kWh_Biz'!AI12+'ExPostGross kWh_Biz'!BB12+'ExPostGross kWh_Biz'!BU12</f>
        <v>0</v>
      </c>
      <c r="Q12" s="2">
        <f>'ExPostGross kWh_Biz'!Q12+'ExPostGross kWh_Biz'!AJ12+'ExPostGross kWh_Biz'!BC12+'ExPostGross kWh_Biz'!BV12</f>
        <v>0</v>
      </c>
      <c r="R12" s="25">
        <f t="shared" si="0"/>
        <v>0</v>
      </c>
      <c r="T12" s="3"/>
    </row>
    <row r="13" spans="1:20" x14ac:dyDescent="0.25">
      <c r="A13" s="167"/>
      <c r="B13" s="4" t="s">
        <v>34</v>
      </c>
      <c r="C13" s="2">
        <f>'ExPostGross kWh_Biz'!C13+'ExPostGross kWh_Biz'!V13+'ExPostGross kWh_Biz'!AO13+'ExPostGross kWh_Biz'!BH13</f>
        <v>0</v>
      </c>
      <c r="D13" s="2">
        <f>'ExPostGross kWh_Biz'!D13+'ExPostGross kWh_Biz'!W13+'ExPostGross kWh_Biz'!AP13+'ExPostGross kWh_Biz'!BI13</f>
        <v>0</v>
      </c>
      <c r="E13" s="2">
        <f>'ExPostGross kWh_Biz'!E13+'ExPostGross kWh_Biz'!X13+'ExPostGross kWh_Biz'!AQ13+'ExPostGross kWh_Biz'!BJ13</f>
        <v>0</v>
      </c>
      <c r="F13" s="2">
        <f>'ExPostGross kWh_Biz'!F13+'ExPostGross kWh_Biz'!Y13+'ExPostGross kWh_Biz'!AR13+'ExPostGross kWh_Biz'!BK13</f>
        <v>0</v>
      </c>
      <c r="G13" s="2">
        <f>'ExPostGross kWh_Biz'!G13+'ExPostGross kWh_Biz'!Z13+'ExPostGross kWh_Biz'!AS13+'ExPostGross kWh_Biz'!BL13</f>
        <v>0</v>
      </c>
      <c r="H13" s="2">
        <f>'ExPostGross kWh_Biz'!H13+'ExPostGross kWh_Biz'!AA13+'ExPostGross kWh_Biz'!AT13+'ExPostGross kWh_Biz'!BM13</f>
        <v>0</v>
      </c>
      <c r="I13" s="2">
        <f>'ExPostGross kWh_Biz'!I13+'ExPostGross kWh_Biz'!AB13+'ExPostGross kWh_Biz'!AU13+'ExPostGross kWh_Biz'!BN13</f>
        <v>0</v>
      </c>
      <c r="J13" s="2">
        <f>'ExPostGross kWh_Biz'!J13+'ExPostGross kWh_Biz'!AC13+'ExPostGross kWh_Biz'!AV13+'ExPostGross kWh_Biz'!BO13</f>
        <v>0</v>
      </c>
      <c r="K13" s="2">
        <f>'ExPostGross kWh_Biz'!K13+'ExPostGross kWh_Biz'!AD13+'ExPostGross kWh_Biz'!AW13+'ExPostGross kWh_Biz'!BP13</f>
        <v>0</v>
      </c>
      <c r="L13" s="2">
        <f>'ExPostGross kWh_Biz'!L13+'ExPostGross kWh_Biz'!AE13+'ExPostGross kWh_Biz'!AX13+'ExPostGross kWh_Biz'!BQ13</f>
        <v>0</v>
      </c>
      <c r="M13" s="2">
        <f>'ExPostGross kWh_Biz'!M13+'ExPostGross kWh_Biz'!AF13+'ExPostGross kWh_Biz'!AY13+'ExPostGross kWh_Biz'!BR13</f>
        <v>0</v>
      </c>
      <c r="N13" s="2">
        <f>'ExPostGross kWh_Biz'!N13+'ExPostGross kWh_Biz'!AG13+'ExPostGross kWh_Biz'!AZ13+'ExPostGross kWh_Biz'!BS13</f>
        <v>0</v>
      </c>
      <c r="O13" s="2">
        <f>'ExPostGross kWh_Biz'!O13+'ExPostGross kWh_Biz'!AH13+'ExPostGross kWh_Biz'!BA13+'ExPostGross kWh_Biz'!BT13</f>
        <v>0</v>
      </c>
      <c r="P13" s="2">
        <f>'ExPostGross kWh_Biz'!P13+'ExPostGross kWh_Biz'!AI13+'ExPostGross kWh_Biz'!BB13+'ExPostGross kWh_Biz'!BU13</f>
        <v>0</v>
      </c>
      <c r="Q13" s="2">
        <f>'ExPostGross kWh_Biz'!Q13+'ExPostGross kWh_Biz'!AJ13+'ExPostGross kWh_Biz'!BC13+'ExPostGross kWh_Biz'!BV13</f>
        <v>0</v>
      </c>
      <c r="R13" s="25">
        <f t="shared" si="0"/>
        <v>0</v>
      </c>
      <c r="T13" s="3"/>
    </row>
    <row r="14" spans="1:20" x14ac:dyDescent="0.25">
      <c r="A14" s="167"/>
      <c r="B14" s="29" t="s">
        <v>33</v>
      </c>
      <c r="C14" s="2">
        <f>'ExPostGross kWh_Biz'!C14+'ExPostGross kWh_Biz'!V14+'ExPostGross kWh_Biz'!AO14+'ExPostGross kWh_Biz'!BH14</f>
        <v>0</v>
      </c>
      <c r="D14" s="2">
        <f>'ExPostGross kWh_Biz'!D14+'ExPostGross kWh_Biz'!W14+'ExPostGross kWh_Biz'!AP14+'ExPostGross kWh_Biz'!BI14</f>
        <v>0</v>
      </c>
      <c r="E14" s="2">
        <f>'ExPostGross kWh_Biz'!E14+'ExPostGross kWh_Biz'!X14+'ExPostGross kWh_Biz'!AQ14+'ExPostGross kWh_Biz'!BJ14</f>
        <v>0</v>
      </c>
      <c r="F14" s="2">
        <f>'ExPostGross kWh_Biz'!F14+'ExPostGross kWh_Biz'!Y14+'ExPostGross kWh_Biz'!AR14+'ExPostGross kWh_Biz'!BK14</f>
        <v>0</v>
      </c>
      <c r="G14" s="2">
        <f>'ExPostGross kWh_Biz'!G14+'ExPostGross kWh_Biz'!Z14+'ExPostGross kWh_Biz'!AS14+'ExPostGross kWh_Biz'!BL14</f>
        <v>0</v>
      </c>
      <c r="H14" s="2">
        <f>'ExPostGross kWh_Biz'!H14+'ExPostGross kWh_Biz'!AA14+'ExPostGross kWh_Biz'!AT14+'ExPostGross kWh_Biz'!BM14</f>
        <v>0</v>
      </c>
      <c r="I14" s="2">
        <f>'ExPostGross kWh_Biz'!I14+'ExPostGross kWh_Biz'!AB14+'ExPostGross kWh_Biz'!AU14+'ExPostGross kWh_Biz'!BN14</f>
        <v>0</v>
      </c>
      <c r="J14" s="2">
        <f>'ExPostGross kWh_Biz'!J14+'ExPostGross kWh_Biz'!AC14+'ExPostGross kWh_Biz'!AV14+'ExPostGross kWh_Biz'!BO14</f>
        <v>0</v>
      </c>
      <c r="K14" s="2">
        <f>'ExPostGross kWh_Biz'!K14+'ExPostGross kWh_Biz'!AD14+'ExPostGross kWh_Biz'!AW14+'ExPostGross kWh_Biz'!BP14</f>
        <v>0</v>
      </c>
      <c r="L14" s="2">
        <f>'ExPostGross kWh_Biz'!L14+'ExPostGross kWh_Biz'!AE14+'ExPostGross kWh_Biz'!AX14+'ExPostGross kWh_Biz'!BQ14</f>
        <v>0</v>
      </c>
      <c r="M14" s="2">
        <f>'ExPostGross kWh_Biz'!M14+'ExPostGross kWh_Biz'!AF14+'ExPostGross kWh_Biz'!AY14+'ExPostGross kWh_Biz'!BR14</f>
        <v>0</v>
      </c>
      <c r="N14" s="2">
        <f>'ExPostGross kWh_Biz'!N14+'ExPostGross kWh_Biz'!AG14+'ExPostGross kWh_Biz'!AZ14+'ExPostGross kWh_Biz'!BS14</f>
        <v>0</v>
      </c>
      <c r="O14" s="2">
        <f>'ExPostGross kWh_Biz'!O14+'ExPostGross kWh_Biz'!AH14+'ExPostGross kWh_Biz'!BA14+'ExPostGross kWh_Biz'!BT14</f>
        <v>0</v>
      </c>
      <c r="P14" s="2">
        <f>'ExPostGross kWh_Biz'!P14+'ExPostGross kWh_Biz'!AI14+'ExPostGross kWh_Biz'!BB14+'ExPostGross kWh_Biz'!BU14</f>
        <v>0</v>
      </c>
      <c r="Q14" s="2">
        <f>'ExPostGross kWh_Biz'!Q14+'ExPostGross kWh_Biz'!AJ14+'ExPostGross kWh_Biz'!BC14+'ExPostGross kWh_Biz'!BV14</f>
        <v>0</v>
      </c>
      <c r="R14" s="25">
        <f t="shared" si="0"/>
        <v>0</v>
      </c>
      <c r="T14" s="3"/>
    </row>
    <row r="15" spans="1:20" x14ac:dyDescent="0.25">
      <c r="A15" s="167"/>
      <c r="B15" s="29" t="s">
        <v>32</v>
      </c>
      <c r="C15" s="2">
        <f>'ExPostGross kWh_Biz'!C15+'ExPostGross kWh_Biz'!V15+'ExPostGross kWh_Biz'!AO15+'ExPostGross kWh_Biz'!BH15</f>
        <v>0</v>
      </c>
      <c r="D15" s="2">
        <f>'ExPostGross kWh_Biz'!D15+'ExPostGross kWh_Biz'!W15+'ExPostGross kWh_Biz'!AP15+'ExPostGross kWh_Biz'!BI15</f>
        <v>0</v>
      </c>
      <c r="E15" s="2">
        <f>'ExPostGross kWh_Biz'!E15+'ExPostGross kWh_Biz'!X15+'ExPostGross kWh_Biz'!AQ15+'ExPostGross kWh_Biz'!BJ15</f>
        <v>0</v>
      </c>
      <c r="F15" s="2">
        <f>'ExPostGross kWh_Biz'!F15+'ExPostGross kWh_Biz'!Y15+'ExPostGross kWh_Biz'!AR15+'ExPostGross kWh_Biz'!BK15</f>
        <v>0</v>
      </c>
      <c r="G15" s="2">
        <f>'ExPostGross kWh_Biz'!G15+'ExPostGross kWh_Biz'!Z15+'ExPostGross kWh_Biz'!AS15+'ExPostGross kWh_Biz'!BL15</f>
        <v>0</v>
      </c>
      <c r="H15" s="2">
        <f>'ExPostGross kWh_Biz'!H15+'ExPostGross kWh_Biz'!AA15+'ExPostGross kWh_Biz'!AT15+'ExPostGross kWh_Biz'!BM15</f>
        <v>0</v>
      </c>
      <c r="I15" s="2">
        <f>'ExPostGross kWh_Biz'!I15+'ExPostGross kWh_Biz'!AB15+'ExPostGross kWh_Biz'!AU15+'ExPostGross kWh_Biz'!BN15</f>
        <v>0</v>
      </c>
      <c r="J15" s="2">
        <f>'ExPostGross kWh_Biz'!J15+'ExPostGross kWh_Biz'!AC15+'ExPostGross kWh_Biz'!AV15+'ExPostGross kWh_Biz'!BO15</f>
        <v>0</v>
      </c>
      <c r="K15" s="2">
        <f>'ExPostGross kWh_Biz'!K15+'ExPostGross kWh_Biz'!AD15+'ExPostGross kWh_Biz'!AW15+'ExPostGross kWh_Biz'!BP15</f>
        <v>0</v>
      </c>
      <c r="L15" s="2">
        <f>'ExPostGross kWh_Biz'!L15+'ExPostGross kWh_Biz'!AE15+'ExPostGross kWh_Biz'!AX15+'ExPostGross kWh_Biz'!BQ15</f>
        <v>0</v>
      </c>
      <c r="M15" s="2">
        <f>'ExPostGross kWh_Biz'!M15+'ExPostGross kWh_Biz'!AF15+'ExPostGross kWh_Biz'!AY15+'ExPostGross kWh_Biz'!BR15</f>
        <v>0</v>
      </c>
      <c r="N15" s="2">
        <f>'ExPostGross kWh_Biz'!N15+'ExPostGross kWh_Biz'!AG15+'ExPostGross kWh_Biz'!AZ15+'ExPostGross kWh_Biz'!BS15</f>
        <v>0</v>
      </c>
      <c r="O15" s="2">
        <f>'ExPostGross kWh_Biz'!O15+'ExPostGross kWh_Biz'!AH15+'ExPostGross kWh_Biz'!BA15+'ExPostGross kWh_Biz'!BT15</f>
        <v>0</v>
      </c>
      <c r="P15" s="2">
        <f>'ExPostGross kWh_Biz'!P15+'ExPostGross kWh_Biz'!AI15+'ExPostGross kWh_Biz'!BB15+'ExPostGross kWh_Biz'!BU15</f>
        <v>0</v>
      </c>
      <c r="Q15" s="2">
        <f>'ExPostGross kWh_Biz'!Q15+'ExPostGross kWh_Biz'!AJ15+'ExPostGross kWh_Biz'!BC15+'ExPostGross kWh_Biz'!BV15</f>
        <v>0</v>
      </c>
      <c r="R15" s="25">
        <f t="shared" si="0"/>
        <v>0</v>
      </c>
      <c r="T15" s="3"/>
    </row>
    <row r="16" spans="1:20" ht="15.75" thickBot="1" x14ac:dyDescent="0.3">
      <c r="A16" s="168"/>
      <c r="B16" s="29" t="s">
        <v>31</v>
      </c>
      <c r="C16" s="2">
        <f>'ExPostGross kWh_Biz'!C16+'ExPostGross kWh_Biz'!V16+'ExPostGross kWh_Biz'!AO16+'ExPostGross kWh_Biz'!BH16</f>
        <v>0</v>
      </c>
      <c r="D16" s="2">
        <f>'ExPostGross kWh_Biz'!D16+'ExPostGross kWh_Biz'!W16+'ExPostGross kWh_Biz'!AP16+'ExPostGross kWh_Biz'!BI16</f>
        <v>0</v>
      </c>
      <c r="E16" s="2">
        <f>'ExPostGross kWh_Biz'!E16+'ExPostGross kWh_Biz'!X16+'ExPostGross kWh_Biz'!AQ16+'ExPostGross kWh_Biz'!BJ16</f>
        <v>0</v>
      </c>
      <c r="F16" s="2">
        <f>'ExPostGross kWh_Biz'!F16+'ExPostGross kWh_Biz'!Y16+'ExPostGross kWh_Biz'!AR16+'ExPostGross kWh_Biz'!BK16</f>
        <v>0</v>
      </c>
      <c r="G16" s="2">
        <f>'ExPostGross kWh_Biz'!G16+'ExPostGross kWh_Biz'!Z16+'ExPostGross kWh_Biz'!AS16+'ExPostGross kWh_Biz'!BL16</f>
        <v>0</v>
      </c>
      <c r="H16" s="2">
        <f>'ExPostGross kWh_Biz'!H16+'ExPostGross kWh_Biz'!AA16+'ExPostGross kWh_Biz'!AT16+'ExPostGross kWh_Biz'!BM16</f>
        <v>0</v>
      </c>
      <c r="I16" s="2">
        <f>'ExPostGross kWh_Biz'!I16+'ExPostGross kWh_Biz'!AB16+'ExPostGross kWh_Biz'!AU16+'ExPostGross kWh_Biz'!BN16</f>
        <v>0</v>
      </c>
      <c r="J16" s="2">
        <f>'ExPostGross kWh_Biz'!J16+'ExPostGross kWh_Biz'!AC16+'ExPostGross kWh_Biz'!AV16+'ExPostGross kWh_Biz'!BO16</f>
        <v>0</v>
      </c>
      <c r="K16" s="2">
        <f>'ExPostGross kWh_Biz'!K16+'ExPostGross kWh_Biz'!AD16+'ExPostGross kWh_Biz'!AW16+'ExPostGross kWh_Biz'!BP16</f>
        <v>0</v>
      </c>
      <c r="L16" s="2">
        <f>'ExPostGross kWh_Biz'!L16+'ExPostGross kWh_Biz'!AE16+'ExPostGross kWh_Biz'!AX16+'ExPostGross kWh_Biz'!BQ16</f>
        <v>0</v>
      </c>
      <c r="M16" s="2">
        <f>'ExPostGross kWh_Biz'!M16+'ExPostGross kWh_Biz'!AF16+'ExPostGross kWh_Biz'!AY16+'ExPostGross kWh_Biz'!BR16</f>
        <v>0</v>
      </c>
      <c r="N16" s="2">
        <f>'ExPostGross kWh_Biz'!N16+'ExPostGross kWh_Biz'!AG16+'ExPostGross kWh_Biz'!AZ16+'ExPostGross kWh_Biz'!BS16</f>
        <v>0</v>
      </c>
      <c r="O16" s="2">
        <f>'ExPostGross kWh_Biz'!O16+'ExPostGross kWh_Biz'!AH16+'ExPostGross kWh_Biz'!BA16+'ExPostGross kWh_Biz'!BT16</f>
        <v>0</v>
      </c>
      <c r="P16" s="2">
        <f>'ExPostGross kWh_Biz'!P16+'ExPostGross kWh_Biz'!AI16+'ExPostGross kWh_Biz'!BB16+'ExPostGross kWh_Biz'!BU16</f>
        <v>0</v>
      </c>
      <c r="Q16" s="2">
        <f>'ExPostGross kWh_Biz'!Q16+'ExPostGross kWh_Biz'!AJ16+'ExPostGross kWh_Biz'!BC16+'ExPostGross kWh_Biz'!BV16</f>
        <v>0</v>
      </c>
      <c r="R16" s="25">
        <f t="shared" si="0"/>
        <v>0</v>
      </c>
      <c r="T16" s="3"/>
    </row>
    <row r="17" spans="1:20" ht="21.75" thickBot="1" x14ac:dyDescent="0.3">
      <c r="A17" s="28"/>
      <c r="B17" s="9" t="s">
        <v>13</v>
      </c>
      <c r="C17" s="8">
        <f>SUM(C4:C16)</f>
        <v>0</v>
      </c>
      <c r="D17" s="8">
        <f t="shared" ref="D17:Q17" si="1">SUM(D4:D16)</f>
        <v>211265.84840873413</v>
      </c>
      <c r="E17" s="8">
        <f t="shared" si="1"/>
        <v>2082132.840789387</v>
      </c>
      <c r="F17" s="8">
        <f t="shared" si="1"/>
        <v>717857.34894962178</v>
      </c>
      <c r="G17" s="8">
        <f t="shared" si="1"/>
        <v>558004.90663431643</v>
      </c>
      <c r="H17" s="8">
        <f t="shared" si="1"/>
        <v>1066015.510018344</v>
      </c>
      <c r="I17" s="8">
        <f t="shared" si="1"/>
        <v>1036770.6149999999</v>
      </c>
      <c r="J17" s="8">
        <f t="shared" si="1"/>
        <v>361767.82799999992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42554.509758575601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7">
        <f t="shared" si="0"/>
        <v>6076369.4075589785</v>
      </c>
      <c r="T17" s="3"/>
    </row>
    <row r="18" spans="1:20" ht="21.75" thickBot="1" x14ac:dyDescent="0.3">
      <c r="A18" s="28"/>
      <c r="R18" s="77">
        <f>SUM(C4:Q16)</f>
        <v>6076369.4075589785</v>
      </c>
      <c r="T18" s="3"/>
    </row>
    <row r="19" spans="1:20" ht="21.75" thickBot="1" x14ac:dyDescent="0.3">
      <c r="A19" s="28"/>
      <c r="B19" s="14" t="s">
        <v>11</v>
      </c>
      <c r="C19" s="58" t="s">
        <v>26</v>
      </c>
      <c r="D19" s="58" t="s">
        <v>25</v>
      </c>
      <c r="E19" s="58" t="s">
        <v>24</v>
      </c>
      <c r="F19" s="58" t="s">
        <v>23</v>
      </c>
      <c r="G19" s="58" t="s">
        <v>22</v>
      </c>
      <c r="H19" s="58" t="s">
        <v>21</v>
      </c>
      <c r="I19" s="58" t="s">
        <v>20</v>
      </c>
      <c r="J19" s="58" t="s">
        <v>19</v>
      </c>
      <c r="K19" s="58" t="s">
        <v>18</v>
      </c>
      <c r="L19" s="58" t="s">
        <v>17</v>
      </c>
      <c r="M19" s="58" t="s">
        <v>16</v>
      </c>
      <c r="N19" s="58" t="s">
        <v>15</v>
      </c>
      <c r="O19" s="58" t="s">
        <v>26</v>
      </c>
      <c r="P19" s="58" t="s">
        <v>25</v>
      </c>
      <c r="Q19" s="58" t="s">
        <v>24</v>
      </c>
      <c r="R19" s="54" t="s">
        <v>10</v>
      </c>
      <c r="T19" s="3"/>
    </row>
    <row r="20" spans="1:20" ht="15" customHeight="1" x14ac:dyDescent="0.25">
      <c r="A20" s="160" t="s">
        <v>51</v>
      </c>
      <c r="B20" s="23" t="s">
        <v>43</v>
      </c>
      <c r="C20" s="12">
        <f>'ExPostGross kWh_Biz'!C20+'ExPostGross kWh_Biz'!V20+'ExPostGross kWh_Biz'!AO20+'ExPostGross kWh_Biz'!BH20</f>
        <v>0</v>
      </c>
      <c r="D20" s="12">
        <f>'ExPostGross kWh_Biz'!D20+'ExPostGross kWh_Biz'!W20+'ExPostGross kWh_Biz'!AP20+'ExPostGross kWh_Biz'!BI20</f>
        <v>0</v>
      </c>
      <c r="E20" s="12">
        <f>'ExPostGross kWh_Biz'!E20+'ExPostGross kWh_Biz'!X20+'ExPostGross kWh_Biz'!AQ20+'ExPostGross kWh_Biz'!BJ20</f>
        <v>0</v>
      </c>
      <c r="F20" s="12">
        <f>'ExPostGross kWh_Biz'!F20+'ExPostGross kWh_Biz'!Y20+'ExPostGross kWh_Biz'!AR20+'ExPostGross kWh_Biz'!BK20</f>
        <v>0</v>
      </c>
      <c r="G20" s="12">
        <f>'ExPostGross kWh_Biz'!G20+'ExPostGross kWh_Biz'!Z20+'ExPostGross kWh_Biz'!AS20+'ExPostGross kWh_Biz'!BL20</f>
        <v>0</v>
      </c>
      <c r="H20" s="12">
        <f>'ExPostGross kWh_Biz'!H20+'ExPostGross kWh_Biz'!AA20+'ExPostGross kWh_Biz'!AT20+'ExPostGross kWh_Biz'!BM20</f>
        <v>0</v>
      </c>
      <c r="I20" s="12">
        <f>'ExPostGross kWh_Biz'!I20+'ExPostGross kWh_Biz'!AB20+'ExPostGross kWh_Biz'!AU20+'ExPostGross kWh_Biz'!BN20</f>
        <v>0</v>
      </c>
      <c r="J20" s="12">
        <f>'ExPostGross kWh_Biz'!J20+'ExPostGross kWh_Biz'!AC20+'ExPostGross kWh_Biz'!AV20+'ExPostGross kWh_Biz'!BO20</f>
        <v>168275.55641193147</v>
      </c>
      <c r="K20" s="12">
        <f>'ExPostGross kWh_Biz'!K20+'ExPostGross kWh_Biz'!AD20+'ExPostGross kWh_Biz'!AW20+'ExPostGross kWh_Biz'!BP20</f>
        <v>642060</v>
      </c>
      <c r="L20" s="12">
        <f>'ExPostGross kWh_Biz'!L20+'ExPostGross kWh_Biz'!AE20+'ExPostGross kWh_Biz'!AX20+'ExPostGross kWh_Biz'!BQ20</f>
        <v>0</v>
      </c>
      <c r="M20" s="12">
        <f>'ExPostGross kWh_Biz'!M20+'ExPostGross kWh_Biz'!AF20+'ExPostGross kWh_Biz'!AY20+'ExPostGross kWh_Biz'!BR20</f>
        <v>0</v>
      </c>
      <c r="N20" s="12">
        <f>'ExPostGross kWh_Biz'!N20+'ExPostGross kWh_Biz'!AG20+'ExPostGross kWh_Biz'!AZ20+'ExPostGross kWh_Biz'!BS20</f>
        <v>316168.30318874406</v>
      </c>
      <c r="O20" s="12">
        <f>'ExPostGross kWh_Biz'!O20+'ExPostGross kWh_Biz'!AH20+'ExPostGross kWh_Biz'!BA20+'ExPostGross kWh_Biz'!BT20</f>
        <v>0</v>
      </c>
      <c r="P20" s="12">
        <f>'ExPostGross kWh_Biz'!P20+'ExPostGross kWh_Biz'!AI20+'ExPostGross kWh_Biz'!BB20+'ExPostGross kWh_Biz'!BU20</f>
        <v>0</v>
      </c>
      <c r="Q20" s="12">
        <f>'ExPostGross kWh_Biz'!Q20+'ExPostGross kWh_Biz'!AJ20+'ExPostGross kWh_Biz'!BC20+'ExPostGross kWh_Biz'!BV20</f>
        <v>0</v>
      </c>
      <c r="R20" s="26">
        <f t="shared" ref="R20:R33" si="2">SUM(C20:Q20)</f>
        <v>1126503.8596006755</v>
      </c>
      <c r="T20" s="3"/>
    </row>
    <row r="21" spans="1:20" x14ac:dyDescent="0.25">
      <c r="A21" s="161"/>
      <c r="B21" s="5" t="s">
        <v>42</v>
      </c>
      <c r="C21" s="2">
        <f>'ExPostGross kWh_Biz'!C21+'ExPostGross kWh_Biz'!V21+'ExPostGross kWh_Biz'!AO21+'ExPostGross kWh_Biz'!BH21</f>
        <v>0</v>
      </c>
      <c r="D21" s="2">
        <f>'ExPostGross kWh_Biz'!D21+'ExPostGross kWh_Biz'!W21+'ExPostGross kWh_Biz'!AP21+'ExPostGross kWh_Biz'!BI21</f>
        <v>0</v>
      </c>
      <c r="E21" s="2">
        <f>'ExPostGross kWh_Biz'!E21+'ExPostGross kWh_Biz'!X21+'ExPostGross kWh_Biz'!AQ21+'ExPostGross kWh_Biz'!BJ21</f>
        <v>0</v>
      </c>
      <c r="F21" s="2">
        <f>'ExPostGross kWh_Biz'!F21+'ExPostGross kWh_Biz'!Y21+'ExPostGross kWh_Biz'!AR21+'ExPostGross kWh_Biz'!BK21</f>
        <v>9908.2635984287535</v>
      </c>
      <c r="G21" s="2">
        <f>'ExPostGross kWh_Biz'!G21+'ExPostGross kWh_Biz'!Z21+'ExPostGross kWh_Biz'!AS21+'ExPostGross kWh_Biz'!BL21</f>
        <v>0</v>
      </c>
      <c r="H21" s="2">
        <f>'ExPostGross kWh_Biz'!H21+'ExPostGross kWh_Biz'!AA21+'ExPostGross kWh_Biz'!AT21+'ExPostGross kWh_Biz'!BM21</f>
        <v>0</v>
      </c>
      <c r="I21" s="2">
        <f>'ExPostGross kWh_Biz'!I21+'ExPostGross kWh_Biz'!AB21+'ExPostGross kWh_Biz'!AU21+'ExPostGross kWh_Biz'!BN21</f>
        <v>0</v>
      </c>
      <c r="J21" s="2">
        <f>'ExPostGross kWh_Biz'!J21+'ExPostGross kWh_Biz'!AC21+'ExPostGross kWh_Biz'!AV21+'ExPostGross kWh_Biz'!BO21</f>
        <v>0</v>
      </c>
      <c r="K21" s="2">
        <f>'ExPostGross kWh_Biz'!K21+'ExPostGross kWh_Biz'!AD21+'ExPostGross kWh_Biz'!AW21+'ExPostGross kWh_Biz'!BP21</f>
        <v>41560.698481669708</v>
      </c>
      <c r="L21" s="2">
        <f>'ExPostGross kWh_Biz'!L21+'ExPostGross kWh_Biz'!AE21+'ExPostGross kWh_Biz'!AX21+'ExPostGross kWh_Biz'!BQ21</f>
        <v>0</v>
      </c>
      <c r="M21" s="2">
        <f>'ExPostGross kWh_Biz'!M21+'ExPostGross kWh_Biz'!AF21+'ExPostGross kWh_Biz'!AY21+'ExPostGross kWh_Biz'!BR21</f>
        <v>0</v>
      </c>
      <c r="N21" s="2">
        <f>'ExPostGross kWh_Biz'!N21+'ExPostGross kWh_Biz'!AG21+'ExPostGross kWh_Biz'!AZ21+'ExPostGross kWh_Biz'!BS21</f>
        <v>0</v>
      </c>
      <c r="O21" s="2">
        <f>'ExPostGross kWh_Biz'!O21+'ExPostGross kWh_Biz'!AH21+'ExPostGross kWh_Biz'!BA21+'ExPostGross kWh_Biz'!BT21</f>
        <v>0</v>
      </c>
      <c r="P21" s="2">
        <f>'ExPostGross kWh_Biz'!P21+'ExPostGross kWh_Biz'!AI21+'ExPostGross kWh_Biz'!BB21+'ExPostGross kWh_Biz'!BU21</f>
        <v>0</v>
      </c>
      <c r="Q21" s="2">
        <f>'ExPostGross kWh_Biz'!Q21+'ExPostGross kWh_Biz'!AJ21+'ExPostGross kWh_Biz'!BC21+'ExPostGross kWh_Biz'!BV21</f>
        <v>0</v>
      </c>
      <c r="R21" s="25">
        <f t="shared" si="2"/>
        <v>51468.962080098463</v>
      </c>
      <c r="T21" s="3"/>
    </row>
    <row r="22" spans="1:20" x14ac:dyDescent="0.25">
      <c r="A22" s="161"/>
      <c r="B22" s="4" t="s">
        <v>41</v>
      </c>
      <c r="C22" s="2">
        <f>'ExPostGross kWh_Biz'!C22+'ExPostGross kWh_Biz'!V22+'ExPostGross kWh_Biz'!AO22+'ExPostGross kWh_Biz'!BH22</f>
        <v>0</v>
      </c>
      <c r="D22" s="2">
        <f>'ExPostGross kWh_Biz'!D22+'ExPostGross kWh_Biz'!W22+'ExPostGross kWh_Biz'!AP22+'ExPostGross kWh_Biz'!BI22</f>
        <v>0</v>
      </c>
      <c r="E22" s="2">
        <f>'ExPostGross kWh_Biz'!E22+'ExPostGross kWh_Biz'!X22+'ExPostGross kWh_Biz'!AQ22+'ExPostGross kWh_Biz'!BJ22</f>
        <v>0</v>
      </c>
      <c r="F22" s="2">
        <f>'ExPostGross kWh_Biz'!F22+'ExPostGross kWh_Biz'!Y22+'ExPostGross kWh_Biz'!AR22+'ExPostGross kWh_Biz'!BK22</f>
        <v>0</v>
      </c>
      <c r="G22" s="2">
        <f>'ExPostGross kWh_Biz'!G22+'ExPostGross kWh_Biz'!Z22+'ExPostGross kWh_Biz'!AS22+'ExPostGross kWh_Biz'!BL22</f>
        <v>0</v>
      </c>
      <c r="H22" s="2">
        <f>'ExPostGross kWh_Biz'!H22+'ExPostGross kWh_Biz'!AA22+'ExPostGross kWh_Biz'!AT22+'ExPostGross kWh_Biz'!BM22</f>
        <v>0</v>
      </c>
      <c r="I22" s="2">
        <f>'ExPostGross kWh_Biz'!I22+'ExPostGross kWh_Biz'!AB22+'ExPostGross kWh_Biz'!AU22+'ExPostGross kWh_Biz'!BN22</f>
        <v>0</v>
      </c>
      <c r="J22" s="2">
        <f>'ExPostGross kWh_Biz'!J22+'ExPostGross kWh_Biz'!AC22+'ExPostGross kWh_Biz'!AV22+'ExPostGross kWh_Biz'!BO22</f>
        <v>0</v>
      </c>
      <c r="K22" s="2">
        <f>'ExPostGross kWh_Biz'!K22+'ExPostGross kWh_Biz'!AD22+'ExPostGross kWh_Biz'!AW22+'ExPostGross kWh_Biz'!BP22</f>
        <v>0</v>
      </c>
      <c r="L22" s="2">
        <f>'ExPostGross kWh_Biz'!L22+'ExPostGross kWh_Biz'!AE22+'ExPostGross kWh_Biz'!AX22+'ExPostGross kWh_Biz'!BQ22</f>
        <v>0</v>
      </c>
      <c r="M22" s="2">
        <f>'ExPostGross kWh_Biz'!M22+'ExPostGross kWh_Biz'!AF22+'ExPostGross kWh_Biz'!AY22+'ExPostGross kWh_Biz'!BR22</f>
        <v>0</v>
      </c>
      <c r="N22" s="2">
        <f>'ExPostGross kWh_Biz'!N22+'ExPostGross kWh_Biz'!AG22+'ExPostGross kWh_Biz'!AZ22+'ExPostGross kWh_Biz'!BS22</f>
        <v>0</v>
      </c>
      <c r="O22" s="2">
        <f>'ExPostGross kWh_Biz'!O22+'ExPostGross kWh_Biz'!AH22+'ExPostGross kWh_Biz'!BA22+'ExPostGross kWh_Biz'!BT22</f>
        <v>0</v>
      </c>
      <c r="P22" s="2">
        <f>'ExPostGross kWh_Biz'!P22+'ExPostGross kWh_Biz'!AI22+'ExPostGross kWh_Biz'!BB22+'ExPostGross kWh_Biz'!BU22</f>
        <v>0</v>
      </c>
      <c r="Q22" s="2">
        <f>'ExPostGross kWh_Biz'!Q22+'ExPostGross kWh_Biz'!AJ22+'ExPostGross kWh_Biz'!BC22+'ExPostGross kWh_Biz'!BV22</f>
        <v>0</v>
      </c>
      <c r="R22" s="25">
        <f t="shared" si="2"/>
        <v>0</v>
      </c>
      <c r="T22" s="3"/>
    </row>
    <row r="23" spans="1:20" x14ac:dyDescent="0.25">
      <c r="A23" s="161"/>
      <c r="B23" s="4" t="s">
        <v>40</v>
      </c>
      <c r="C23" s="2">
        <f>'ExPostGross kWh_Biz'!C23+'ExPostGross kWh_Biz'!V23+'ExPostGross kWh_Biz'!AO23+'ExPostGross kWh_Biz'!BH23</f>
        <v>0</v>
      </c>
      <c r="D23" s="2">
        <f>'ExPostGross kWh_Biz'!D23+'ExPostGross kWh_Biz'!W23+'ExPostGross kWh_Biz'!AP23+'ExPostGross kWh_Biz'!BI23</f>
        <v>0</v>
      </c>
      <c r="E23" s="2">
        <f>'ExPostGross kWh_Biz'!E23+'ExPostGross kWh_Biz'!X23+'ExPostGross kWh_Biz'!AQ23+'ExPostGross kWh_Biz'!BJ23</f>
        <v>410836.0270626003</v>
      </c>
      <c r="F23" s="2">
        <f>'ExPostGross kWh_Biz'!F23+'ExPostGross kWh_Biz'!Y23+'ExPostGross kWh_Biz'!AR23+'ExPostGross kWh_Biz'!BK23</f>
        <v>117597.60956539112</v>
      </c>
      <c r="G23" s="2">
        <f>'ExPostGross kWh_Biz'!G23+'ExPostGross kWh_Biz'!Z23+'ExPostGross kWh_Biz'!AS23+'ExPostGross kWh_Biz'!BL23</f>
        <v>313934.91508881142</v>
      </c>
      <c r="H23" s="2">
        <f>'ExPostGross kWh_Biz'!H23+'ExPostGross kWh_Biz'!AA23+'ExPostGross kWh_Biz'!AT23+'ExPostGross kWh_Biz'!BM23</f>
        <v>186976.13437789489</v>
      </c>
      <c r="I23" s="2">
        <f>'ExPostGross kWh_Biz'!I23+'ExPostGross kWh_Biz'!AB23+'ExPostGross kWh_Biz'!AU23+'ExPostGross kWh_Biz'!BN23</f>
        <v>0</v>
      </c>
      <c r="J23" s="2">
        <f>'ExPostGross kWh_Biz'!J23+'ExPostGross kWh_Biz'!AC23+'ExPostGross kWh_Biz'!AV23+'ExPostGross kWh_Biz'!BO23</f>
        <v>109160.31133405065</v>
      </c>
      <c r="K23" s="2">
        <f>'ExPostGross kWh_Biz'!K23+'ExPostGross kWh_Biz'!AD23+'ExPostGross kWh_Biz'!AW23+'ExPostGross kWh_Biz'!BP23</f>
        <v>235482.39331248048</v>
      </c>
      <c r="L23" s="2">
        <f>'ExPostGross kWh_Biz'!L23+'ExPostGross kWh_Biz'!AE23+'ExPostGross kWh_Biz'!AX23+'ExPostGross kWh_Biz'!BQ23</f>
        <v>403803.79949294042</v>
      </c>
      <c r="M23" s="2">
        <f>'ExPostGross kWh_Biz'!M23+'ExPostGross kWh_Biz'!AF23+'ExPostGross kWh_Biz'!AY23+'ExPostGross kWh_Biz'!BR23</f>
        <v>307335</v>
      </c>
      <c r="N23" s="2">
        <f>'ExPostGross kWh_Biz'!N23+'ExPostGross kWh_Biz'!AG23+'ExPostGross kWh_Biz'!AZ23+'ExPostGross kWh_Biz'!BS23</f>
        <v>3816786.2622558745</v>
      </c>
      <c r="O23" s="2">
        <f>'ExPostGross kWh_Biz'!O23+'ExPostGross kWh_Biz'!AH23+'ExPostGross kWh_Biz'!BA23+'ExPostGross kWh_Biz'!BT23</f>
        <v>0</v>
      </c>
      <c r="P23" s="2">
        <f>'ExPostGross kWh_Biz'!P23+'ExPostGross kWh_Biz'!AI23+'ExPostGross kWh_Biz'!BB23+'ExPostGross kWh_Biz'!BU23</f>
        <v>0</v>
      </c>
      <c r="Q23" s="2">
        <f>'ExPostGross kWh_Biz'!Q23+'ExPostGross kWh_Biz'!AJ23+'ExPostGross kWh_Biz'!BC23+'ExPostGross kWh_Biz'!BV23</f>
        <v>0</v>
      </c>
      <c r="R23" s="25">
        <f t="shared" si="2"/>
        <v>5901912.4524900438</v>
      </c>
      <c r="T23" s="3"/>
    </row>
    <row r="24" spans="1:20" x14ac:dyDescent="0.25">
      <c r="A24" s="161"/>
      <c r="B24" s="5" t="s">
        <v>39</v>
      </c>
      <c r="C24" s="2">
        <f>'ExPostGross kWh_Biz'!C24+'ExPostGross kWh_Biz'!V24+'ExPostGross kWh_Biz'!AO24+'ExPostGross kWh_Biz'!BH24</f>
        <v>0</v>
      </c>
      <c r="D24" s="2">
        <f>'ExPostGross kWh_Biz'!D24+'ExPostGross kWh_Biz'!W24+'ExPostGross kWh_Biz'!AP24+'ExPostGross kWh_Biz'!BI24</f>
        <v>0</v>
      </c>
      <c r="E24" s="2">
        <f>'ExPostGross kWh_Biz'!E24+'ExPostGross kWh_Biz'!X24+'ExPostGross kWh_Biz'!AQ24+'ExPostGross kWh_Biz'!BJ24</f>
        <v>0</v>
      </c>
      <c r="F24" s="2">
        <f>'ExPostGross kWh_Biz'!F24+'ExPostGross kWh_Biz'!Y24+'ExPostGross kWh_Biz'!AR24+'ExPostGross kWh_Biz'!BK24</f>
        <v>0</v>
      </c>
      <c r="G24" s="2">
        <f>'ExPostGross kWh_Biz'!G24+'ExPostGross kWh_Biz'!Z24+'ExPostGross kWh_Biz'!AS24+'ExPostGross kWh_Biz'!BL24</f>
        <v>0</v>
      </c>
      <c r="H24" s="2">
        <f>'ExPostGross kWh_Biz'!H24+'ExPostGross kWh_Biz'!AA24+'ExPostGross kWh_Biz'!AT24+'ExPostGross kWh_Biz'!BM24</f>
        <v>0</v>
      </c>
      <c r="I24" s="2">
        <f>'ExPostGross kWh_Biz'!I24+'ExPostGross kWh_Biz'!AB24+'ExPostGross kWh_Biz'!AU24+'ExPostGross kWh_Biz'!BN24</f>
        <v>0</v>
      </c>
      <c r="J24" s="2">
        <f>'ExPostGross kWh_Biz'!J24+'ExPostGross kWh_Biz'!AC24+'ExPostGross kWh_Biz'!AV24+'ExPostGross kWh_Biz'!BO24</f>
        <v>0</v>
      </c>
      <c r="K24" s="2">
        <f>'ExPostGross kWh_Biz'!K24+'ExPostGross kWh_Biz'!AD24+'ExPostGross kWh_Biz'!AW24+'ExPostGross kWh_Biz'!BP24</f>
        <v>0</v>
      </c>
      <c r="L24" s="2">
        <f>'ExPostGross kWh_Biz'!L24+'ExPostGross kWh_Biz'!AE24+'ExPostGross kWh_Biz'!AX24+'ExPostGross kWh_Biz'!BQ24</f>
        <v>0</v>
      </c>
      <c r="M24" s="2">
        <f>'ExPostGross kWh_Biz'!M24+'ExPostGross kWh_Biz'!AF24+'ExPostGross kWh_Biz'!AY24+'ExPostGross kWh_Biz'!BR24</f>
        <v>0</v>
      </c>
      <c r="N24" s="2">
        <f>'ExPostGross kWh_Biz'!N24+'ExPostGross kWh_Biz'!AG24+'ExPostGross kWh_Biz'!AZ24+'ExPostGross kWh_Biz'!BS24</f>
        <v>0</v>
      </c>
      <c r="O24" s="2">
        <f>'ExPostGross kWh_Biz'!O24+'ExPostGross kWh_Biz'!AH24+'ExPostGross kWh_Biz'!BA24+'ExPostGross kWh_Biz'!BT24</f>
        <v>0</v>
      </c>
      <c r="P24" s="2">
        <f>'ExPostGross kWh_Biz'!P24+'ExPostGross kWh_Biz'!AI24+'ExPostGross kWh_Biz'!BB24+'ExPostGross kWh_Biz'!BU24</f>
        <v>0</v>
      </c>
      <c r="Q24" s="2">
        <f>'ExPostGross kWh_Biz'!Q24+'ExPostGross kWh_Biz'!AJ24+'ExPostGross kWh_Biz'!BC24+'ExPostGross kWh_Biz'!BV24</f>
        <v>0</v>
      </c>
      <c r="R24" s="25">
        <f t="shared" si="2"/>
        <v>0</v>
      </c>
      <c r="T24" s="3"/>
    </row>
    <row r="25" spans="1:20" x14ac:dyDescent="0.25">
      <c r="A25" s="161"/>
      <c r="B25" s="4" t="s">
        <v>38</v>
      </c>
      <c r="C25" s="2">
        <f>'ExPostGross kWh_Biz'!C25+'ExPostGross kWh_Biz'!V25+'ExPostGross kWh_Biz'!AO25+'ExPostGross kWh_Biz'!BH25</f>
        <v>0</v>
      </c>
      <c r="D25" s="2">
        <f>'ExPostGross kWh_Biz'!D25+'ExPostGross kWh_Biz'!W25+'ExPostGross kWh_Biz'!AP25+'ExPostGross kWh_Biz'!BI25</f>
        <v>0</v>
      </c>
      <c r="E25" s="2">
        <f>'ExPostGross kWh_Biz'!E25+'ExPostGross kWh_Biz'!X25+'ExPostGross kWh_Biz'!AQ25+'ExPostGross kWh_Biz'!BJ25</f>
        <v>0</v>
      </c>
      <c r="F25" s="2">
        <f>'ExPostGross kWh_Biz'!F25+'ExPostGross kWh_Biz'!Y25+'ExPostGross kWh_Biz'!AR25+'ExPostGross kWh_Biz'!BK25</f>
        <v>0</v>
      </c>
      <c r="G25" s="2">
        <f>'ExPostGross kWh_Biz'!G25+'ExPostGross kWh_Biz'!Z25+'ExPostGross kWh_Biz'!AS25+'ExPostGross kWh_Biz'!BL25</f>
        <v>0</v>
      </c>
      <c r="H25" s="2">
        <f>'ExPostGross kWh_Biz'!H25+'ExPostGross kWh_Biz'!AA25+'ExPostGross kWh_Biz'!AT25+'ExPostGross kWh_Biz'!BM25</f>
        <v>0</v>
      </c>
      <c r="I25" s="2">
        <f>'ExPostGross kWh_Biz'!I25+'ExPostGross kWh_Biz'!AB25+'ExPostGross kWh_Biz'!AU25+'ExPostGross kWh_Biz'!BN25</f>
        <v>0</v>
      </c>
      <c r="J25" s="2">
        <f>'ExPostGross kWh_Biz'!J25+'ExPostGross kWh_Biz'!AC25+'ExPostGross kWh_Biz'!AV25+'ExPostGross kWh_Biz'!BO25</f>
        <v>0</v>
      </c>
      <c r="K25" s="2">
        <f>'ExPostGross kWh_Biz'!K25+'ExPostGross kWh_Biz'!AD25+'ExPostGross kWh_Biz'!AW25+'ExPostGross kWh_Biz'!BP25</f>
        <v>0</v>
      </c>
      <c r="L25" s="2">
        <f>'ExPostGross kWh_Biz'!L25+'ExPostGross kWh_Biz'!AE25+'ExPostGross kWh_Biz'!AX25+'ExPostGross kWh_Biz'!BQ25</f>
        <v>0</v>
      </c>
      <c r="M25" s="2">
        <f>'ExPostGross kWh_Biz'!M25+'ExPostGross kWh_Biz'!AF25+'ExPostGross kWh_Biz'!AY25+'ExPostGross kWh_Biz'!BR25</f>
        <v>0</v>
      </c>
      <c r="N25" s="2">
        <f>'ExPostGross kWh_Biz'!N25+'ExPostGross kWh_Biz'!AG25+'ExPostGross kWh_Biz'!AZ25+'ExPostGross kWh_Biz'!BS25</f>
        <v>0</v>
      </c>
      <c r="O25" s="2">
        <f>'ExPostGross kWh_Biz'!O25+'ExPostGross kWh_Biz'!AH25+'ExPostGross kWh_Biz'!BA25+'ExPostGross kWh_Biz'!BT25</f>
        <v>0</v>
      </c>
      <c r="P25" s="2">
        <f>'ExPostGross kWh_Biz'!P25+'ExPostGross kWh_Biz'!AI25+'ExPostGross kWh_Biz'!BB25+'ExPostGross kWh_Biz'!BU25</f>
        <v>0</v>
      </c>
      <c r="Q25" s="2">
        <f>'ExPostGross kWh_Biz'!Q25+'ExPostGross kWh_Biz'!AJ25+'ExPostGross kWh_Biz'!BC25+'ExPostGross kWh_Biz'!BV25</f>
        <v>0</v>
      </c>
      <c r="R25" s="25">
        <f t="shared" si="2"/>
        <v>0</v>
      </c>
      <c r="T25" s="3"/>
    </row>
    <row r="26" spans="1:20" x14ac:dyDescent="0.25">
      <c r="A26" s="161"/>
      <c r="B26" s="4" t="s">
        <v>37</v>
      </c>
      <c r="C26" s="2">
        <f>'ExPostGross kWh_Biz'!C26+'ExPostGross kWh_Biz'!V26+'ExPostGross kWh_Biz'!AO26+'ExPostGross kWh_Biz'!BH26</f>
        <v>0</v>
      </c>
      <c r="D26" s="2">
        <f>'ExPostGross kWh_Biz'!D26+'ExPostGross kWh_Biz'!W26+'ExPostGross kWh_Biz'!AP26+'ExPostGross kWh_Biz'!BI26</f>
        <v>0</v>
      </c>
      <c r="E26" s="2">
        <f>'ExPostGross kWh_Biz'!E26+'ExPostGross kWh_Biz'!X26+'ExPostGross kWh_Biz'!AQ26+'ExPostGross kWh_Biz'!BJ26</f>
        <v>55832.259225375667</v>
      </c>
      <c r="F26" s="2">
        <f>'ExPostGross kWh_Biz'!F26+'ExPostGross kWh_Biz'!Y26+'ExPostGross kWh_Biz'!AR26+'ExPostGross kWh_Biz'!BK26</f>
        <v>138552.71531537813</v>
      </c>
      <c r="G26" s="2">
        <f>'ExPostGross kWh_Biz'!G26+'ExPostGross kWh_Biz'!Z26+'ExPostGross kWh_Biz'!AS26+'ExPostGross kWh_Biz'!BL26</f>
        <v>19976.686940448195</v>
      </c>
      <c r="H26" s="2">
        <f>'ExPostGross kWh_Biz'!H26+'ExPostGross kWh_Biz'!AA26+'ExPostGross kWh_Biz'!AT26+'ExPostGross kWh_Biz'!BM26</f>
        <v>1207443.5864378456</v>
      </c>
      <c r="I26" s="2">
        <f>'ExPostGross kWh_Biz'!I26+'ExPostGross kWh_Biz'!AB26+'ExPostGross kWh_Biz'!AU26+'ExPostGross kWh_Biz'!BN26</f>
        <v>0</v>
      </c>
      <c r="J26" s="2">
        <f>'ExPostGross kWh_Biz'!J26+'ExPostGross kWh_Biz'!AC26+'ExPostGross kWh_Biz'!AV26+'ExPostGross kWh_Biz'!BO26</f>
        <v>172820.62301191789</v>
      </c>
      <c r="K26" s="2">
        <f>'ExPostGross kWh_Biz'!K26+'ExPostGross kWh_Biz'!AD26+'ExPostGross kWh_Biz'!AW26+'ExPostGross kWh_Biz'!BP26</f>
        <v>745999.00509622239</v>
      </c>
      <c r="L26" s="2">
        <f>'ExPostGross kWh_Biz'!L26+'ExPostGross kWh_Biz'!AE26+'ExPostGross kWh_Biz'!AX26+'ExPostGross kWh_Biz'!BQ26</f>
        <v>930713.99047500547</v>
      </c>
      <c r="M26" s="2">
        <f>'ExPostGross kWh_Biz'!M26+'ExPostGross kWh_Biz'!AF26+'ExPostGross kWh_Biz'!AY26+'ExPostGross kWh_Biz'!BR26</f>
        <v>1112893.9941802248</v>
      </c>
      <c r="N26" s="2">
        <f>'ExPostGross kWh_Biz'!N26+'ExPostGross kWh_Biz'!AG26+'ExPostGross kWh_Biz'!AZ26+'ExPostGross kWh_Biz'!BS26</f>
        <v>5620824.9922755044</v>
      </c>
      <c r="O26" s="2">
        <f>'ExPostGross kWh_Biz'!O26+'ExPostGross kWh_Biz'!AH26+'ExPostGross kWh_Biz'!BA26+'ExPostGross kWh_Biz'!BT26</f>
        <v>0</v>
      </c>
      <c r="P26" s="2">
        <f>'ExPostGross kWh_Biz'!P26+'ExPostGross kWh_Biz'!AI26+'ExPostGross kWh_Biz'!BB26+'ExPostGross kWh_Biz'!BU26</f>
        <v>0</v>
      </c>
      <c r="Q26" s="2">
        <f>'ExPostGross kWh_Biz'!Q26+'ExPostGross kWh_Biz'!AJ26+'ExPostGross kWh_Biz'!BC26+'ExPostGross kWh_Biz'!BV26</f>
        <v>0</v>
      </c>
      <c r="R26" s="25">
        <f t="shared" si="2"/>
        <v>10005057.852957923</v>
      </c>
      <c r="T26" s="3"/>
    </row>
    <row r="27" spans="1:20" x14ac:dyDescent="0.25">
      <c r="A27" s="161"/>
      <c r="B27" s="4" t="s">
        <v>36</v>
      </c>
      <c r="C27" s="2">
        <f>'ExPostGross kWh_Biz'!C27+'ExPostGross kWh_Biz'!V27+'ExPostGross kWh_Biz'!AO27+'ExPostGross kWh_Biz'!BH27</f>
        <v>0</v>
      </c>
      <c r="D27" s="2">
        <f>'ExPostGross kWh_Biz'!D27+'ExPostGross kWh_Biz'!W27+'ExPostGross kWh_Biz'!AP27+'ExPostGross kWh_Biz'!BI27</f>
        <v>3008.5217660325807</v>
      </c>
      <c r="E27" s="2">
        <f>'ExPostGross kWh_Biz'!E27+'ExPostGross kWh_Biz'!X27+'ExPostGross kWh_Biz'!AQ27+'ExPostGross kWh_Biz'!BJ27</f>
        <v>199478.14185136877</v>
      </c>
      <c r="F27" s="2">
        <f>'ExPostGross kWh_Biz'!F27+'ExPostGross kWh_Biz'!Y27+'ExPostGross kWh_Biz'!AR27+'ExPostGross kWh_Biz'!BK27</f>
        <v>209661.32897666568</v>
      </c>
      <c r="G27" s="2">
        <f>'ExPostGross kWh_Biz'!G27+'ExPostGross kWh_Biz'!Z27+'ExPostGross kWh_Biz'!AS27+'ExPostGross kWh_Biz'!BL27</f>
        <v>479375.27496401506</v>
      </c>
      <c r="H27" s="2">
        <f>'ExPostGross kWh_Biz'!H27+'ExPostGross kWh_Biz'!AA27+'ExPostGross kWh_Biz'!AT27+'ExPostGross kWh_Biz'!BM27</f>
        <v>954833.01809739263</v>
      </c>
      <c r="I27" s="2">
        <f>'ExPostGross kWh_Biz'!I27+'ExPostGross kWh_Biz'!AB27+'ExPostGross kWh_Biz'!AU27+'ExPostGross kWh_Biz'!BN27</f>
        <v>82308.617851843897</v>
      </c>
      <c r="J27" s="2">
        <f>'ExPostGross kWh_Biz'!J27+'ExPostGross kWh_Biz'!AC27+'ExPostGross kWh_Biz'!AV27+'ExPostGross kWh_Biz'!BO27</f>
        <v>3174054.3538503833</v>
      </c>
      <c r="K27" s="2">
        <f>'ExPostGross kWh_Biz'!K27+'ExPostGross kWh_Biz'!AD27+'ExPostGross kWh_Biz'!AW27+'ExPostGross kWh_Biz'!BP27</f>
        <v>2292737.1165358583</v>
      </c>
      <c r="L27" s="2">
        <f>'ExPostGross kWh_Biz'!L27+'ExPostGross kWh_Biz'!AE27+'ExPostGross kWh_Biz'!AX27+'ExPostGross kWh_Biz'!BQ27</f>
        <v>131516.08928047703</v>
      </c>
      <c r="M27" s="2">
        <f>'ExPostGross kWh_Biz'!M27+'ExPostGross kWh_Biz'!AF27+'ExPostGross kWh_Biz'!AY27+'ExPostGross kWh_Biz'!BR27</f>
        <v>3018894.1197180394</v>
      </c>
      <c r="N27" s="2">
        <f>'ExPostGross kWh_Biz'!N27+'ExPostGross kWh_Biz'!AG27+'ExPostGross kWh_Biz'!AZ27+'ExPostGross kWh_Biz'!BS27</f>
        <v>6664477.6333020106</v>
      </c>
      <c r="O27" s="2">
        <f>'ExPostGross kWh_Biz'!O27+'ExPostGross kWh_Biz'!AH27+'ExPostGross kWh_Biz'!BA27+'ExPostGross kWh_Biz'!BT27</f>
        <v>0</v>
      </c>
      <c r="P27" s="2">
        <f>'ExPostGross kWh_Biz'!P27+'ExPostGross kWh_Biz'!AI27+'ExPostGross kWh_Biz'!BB27+'ExPostGross kWh_Biz'!BU27</f>
        <v>0</v>
      </c>
      <c r="Q27" s="2">
        <f>'ExPostGross kWh_Biz'!Q27+'ExPostGross kWh_Biz'!AJ27+'ExPostGross kWh_Biz'!BC27+'ExPostGross kWh_Biz'!BV27</f>
        <v>0</v>
      </c>
      <c r="R27" s="25">
        <f t="shared" si="2"/>
        <v>17210344.216194086</v>
      </c>
      <c r="T27" s="3"/>
    </row>
    <row r="28" spans="1:20" x14ac:dyDescent="0.25">
      <c r="A28" s="161"/>
      <c r="B28" s="4" t="s">
        <v>35</v>
      </c>
      <c r="C28" s="2">
        <f>'ExPostGross kWh_Biz'!C28+'ExPostGross kWh_Biz'!V28+'ExPostGross kWh_Biz'!AO28+'ExPostGross kWh_Biz'!BH28</f>
        <v>0</v>
      </c>
      <c r="D28" s="2">
        <f>'ExPostGross kWh_Biz'!D28+'ExPostGross kWh_Biz'!W28+'ExPostGross kWh_Biz'!AP28+'ExPostGross kWh_Biz'!BI28</f>
        <v>0</v>
      </c>
      <c r="E28" s="2">
        <f>'ExPostGross kWh_Biz'!E28+'ExPostGross kWh_Biz'!X28+'ExPostGross kWh_Biz'!AQ28+'ExPostGross kWh_Biz'!BJ28</f>
        <v>0</v>
      </c>
      <c r="F28" s="2">
        <f>'ExPostGross kWh_Biz'!F28+'ExPostGross kWh_Biz'!Y28+'ExPostGross kWh_Biz'!AR28+'ExPostGross kWh_Biz'!BK28</f>
        <v>0</v>
      </c>
      <c r="G28" s="2">
        <f>'ExPostGross kWh_Biz'!G28+'ExPostGross kWh_Biz'!Z28+'ExPostGross kWh_Biz'!AS28+'ExPostGross kWh_Biz'!BL28</f>
        <v>0</v>
      </c>
      <c r="H28" s="2">
        <f>'ExPostGross kWh_Biz'!H28+'ExPostGross kWh_Biz'!AA28+'ExPostGross kWh_Biz'!AT28+'ExPostGross kWh_Biz'!BM28</f>
        <v>0</v>
      </c>
      <c r="I28" s="2">
        <f>'ExPostGross kWh_Biz'!I28+'ExPostGross kWh_Biz'!AB28+'ExPostGross kWh_Biz'!AU28+'ExPostGross kWh_Biz'!BN28</f>
        <v>0</v>
      </c>
      <c r="J28" s="2">
        <f>'ExPostGross kWh_Biz'!J28+'ExPostGross kWh_Biz'!AC28+'ExPostGross kWh_Biz'!AV28+'ExPostGross kWh_Biz'!BO28</f>
        <v>0</v>
      </c>
      <c r="K28" s="2">
        <f>'ExPostGross kWh_Biz'!K28+'ExPostGross kWh_Biz'!AD28+'ExPostGross kWh_Biz'!AW28+'ExPostGross kWh_Biz'!BP28</f>
        <v>0</v>
      </c>
      <c r="L28" s="2">
        <f>'ExPostGross kWh_Biz'!L28+'ExPostGross kWh_Biz'!AE28+'ExPostGross kWh_Biz'!AX28+'ExPostGross kWh_Biz'!BQ28</f>
        <v>0</v>
      </c>
      <c r="M28" s="2">
        <f>'ExPostGross kWh_Biz'!M28+'ExPostGross kWh_Biz'!AF28+'ExPostGross kWh_Biz'!AY28+'ExPostGross kWh_Biz'!BR28</f>
        <v>0</v>
      </c>
      <c r="N28" s="2">
        <f>'ExPostGross kWh_Biz'!N28+'ExPostGross kWh_Biz'!AG28+'ExPostGross kWh_Biz'!AZ28+'ExPostGross kWh_Biz'!BS28</f>
        <v>0</v>
      </c>
      <c r="O28" s="2">
        <f>'ExPostGross kWh_Biz'!O28+'ExPostGross kWh_Biz'!AH28+'ExPostGross kWh_Biz'!BA28+'ExPostGross kWh_Biz'!BT28</f>
        <v>0</v>
      </c>
      <c r="P28" s="2">
        <f>'ExPostGross kWh_Biz'!P28+'ExPostGross kWh_Biz'!AI28+'ExPostGross kWh_Biz'!BB28+'ExPostGross kWh_Biz'!BU28</f>
        <v>0</v>
      </c>
      <c r="Q28" s="2">
        <f>'ExPostGross kWh_Biz'!Q28+'ExPostGross kWh_Biz'!AJ28+'ExPostGross kWh_Biz'!BC28+'ExPostGross kWh_Biz'!BV28</f>
        <v>0</v>
      </c>
      <c r="R28" s="25">
        <f t="shared" si="2"/>
        <v>0</v>
      </c>
      <c r="T28" s="3"/>
    </row>
    <row r="29" spans="1:20" x14ac:dyDescent="0.25">
      <c r="A29" s="161"/>
      <c r="B29" s="4" t="s">
        <v>34</v>
      </c>
      <c r="C29" s="2">
        <f>'ExPostGross kWh_Biz'!C29+'ExPostGross kWh_Biz'!V29+'ExPostGross kWh_Biz'!AO29+'ExPostGross kWh_Biz'!BH29</f>
        <v>0</v>
      </c>
      <c r="D29" s="2">
        <f>'ExPostGross kWh_Biz'!D29+'ExPostGross kWh_Biz'!W29+'ExPostGross kWh_Biz'!AP29+'ExPostGross kWh_Biz'!BI29</f>
        <v>0</v>
      </c>
      <c r="E29" s="2">
        <f>'ExPostGross kWh_Biz'!E29+'ExPostGross kWh_Biz'!X29+'ExPostGross kWh_Biz'!AQ29+'ExPostGross kWh_Biz'!BJ29</f>
        <v>0</v>
      </c>
      <c r="F29" s="2">
        <f>'ExPostGross kWh_Biz'!F29+'ExPostGross kWh_Biz'!Y29+'ExPostGross kWh_Biz'!AR29+'ExPostGross kWh_Biz'!BK29</f>
        <v>0</v>
      </c>
      <c r="G29" s="2">
        <f>'ExPostGross kWh_Biz'!G29+'ExPostGross kWh_Biz'!Z29+'ExPostGross kWh_Biz'!AS29+'ExPostGross kWh_Biz'!BL29</f>
        <v>0</v>
      </c>
      <c r="H29" s="2">
        <f>'ExPostGross kWh_Biz'!H29+'ExPostGross kWh_Biz'!AA29+'ExPostGross kWh_Biz'!AT29+'ExPostGross kWh_Biz'!BM29</f>
        <v>0</v>
      </c>
      <c r="I29" s="2">
        <f>'ExPostGross kWh_Biz'!I29+'ExPostGross kWh_Biz'!AB29+'ExPostGross kWh_Biz'!AU29+'ExPostGross kWh_Biz'!BN29</f>
        <v>190765.12917909876</v>
      </c>
      <c r="J29" s="2">
        <f>'ExPostGross kWh_Biz'!J29+'ExPostGross kWh_Biz'!AC29+'ExPostGross kWh_Biz'!AV29+'ExPostGross kWh_Biz'!BO29</f>
        <v>869782.72371789115</v>
      </c>
      <c r="K29" s="2">
        <f>'ExPostGross kWh_Biz'!K29+'ExPostGross kWh_Biz'!AD29+'ExPostGross kWh_Biz'!AW29+'ExPostGross kWh_Biz'!BP29</f>
        <v>0</v>
      </c>
      <c r="L29" s="2">
        <f>'ExPostGross kWh_Biz'!L29+'ExPostGross kWh_Biz'!AE29+'ExPostGross kWh_Biz'!AX29+'ExPostGross kWh_Biz'!BQ29</f>
        <v>34990.200341580246</v>
      </c>
      <c r="M29" s="2">
        <f>'ExPostGross kWh_Biz'!M29+'ExPostGross kWh_Biz'!AF29+'ExPostGross kWh_Biz'!AY29+'ExPostGross kWh_Biz'!BR29</f>
        <v>0</v>
      </c>
      <c r="N29" s="2">
        <f>'ExPostGross kWh_Biz'!N29+'ExPostGross kWh_Biz'!AG29+'ExPostGross kWh_Biz'!AZ29+'ExPostGross kWh_Biz'!BS29</f>
        <v>48497.768033034772</v>
      </c>
      <c r="O29" s="2">
        <f>'ExPostGross kWh_Biz'!O29+'ExPostGross kWh_Biz'!AH29+'ExPostGross kWh_Biz'!BA29+'ExPostGross kWh_Biz'!BT29</f>
        <v>0</v>
      </c>
      <c r="P29" s="2">
        <f>'ExPostGross kWh_Biz'!P29+'ExPostGross kWh_Biz'!AI29+'ExPostGross kWh_Biz'!BB29+'ExPostGross kWh_Biz'!BU29</f>
        <v>0</v>
      </c>
      <c r="Q29" s="2">
        <f>'ExPostGross kWh_Biz'!Q29+'ExPostGross kWh_Biz'!AJ29+'ExPostGross kWh_Biz'!BC29+'ExPostGross kWh_Biz'!BV29</f>
        <v>0</v>
      </c>
      <c r="R29" s="25">
        <f t="shared" si="2"/>
        <v>1144035.8212716049</v>
      </c>
      <c r="T29" s="3"/>
    </row>
    <row r="30" spans="1:20" x14ac:dyDescent="0.25">
      <c r="A30" s="161"/>
      <c r="B30" s="29" t="s">
        <v>33</v>
      </c>
      <c r="C30" s="2">
        <f>'ExPostGross kWh_Biz'!C30+'ExPostGross kWh_Biz'!V30+'ExPostGross kWh_Biz'!AO30+'ExPostGross kWh_Biz'!BH30</f>
        <v>0</v>
      </c>
      <c r="D30" s="2">
        <f>'ExPostGross kWh_Biz'!D30+'ExPostGross kWh_Biz'!W30+'ExPostGross kWh_Biz'!AP30+'ExPostGross kWh_Biz'!BI30</f>
        <v>0</v>
      </c>
      <c r="E30" s="2">
        <f>'ExPostGross kWh_Biz'!E30+'ExPostGross kWh_Biz'!X30+'ExPostGross kWh_Biz'!AQ30+'ExPostGross kWh_Biz'!BJ30</f>
        <v>0</v>
      </c>
      <c r="F30" s="2">
        <f>'ExPostGross kWh_Biz'!F30+'ExPostGross kWh_Biz'!Y30+'ExPostGross kWh_Biz'!AR30+'ExPostGross kWh_Biz'!BK30</f>
        <v>0</v>
      </c>
      <c r="G30" s="2">
        <f>'ExPostGross kWh_Biz'!G30+'ExPostGross kWh_Biz'!Z30+'ExPostGross kWh_Biz'!AS30+'ExPostGross kWh_Biz'!BL30</f>
        <v>154300</v>
      </c>
      <c r="H30" s="2">
        <f>'ExPostGross kWh_Biz'!H30+'ExPostGross kWh_Biz'!AA30+'ExPostGross kWh_Biz'!AT30+'ExPostGross kWh_Biz'!BM30</f>
        <v>0</v>
      </c>
      <c r="I30" s="2">
        <f>'ExPostGross kWh_Biz'!I30+'ExPostGross kWh_Biz'!AB30+'ExPostGross kWh_Biz'!AU30+'ExPostGross kWh_Biz'!BN30</f>
        <v>9195.3531601411651</v>
      </c>
      <c r="J30" s="2">
        <f>'ExPostGross kWh_Biz'!J30+'ExPostGross kWh_Biz'!AC30+'ExPostGross kWh_Biz'!AV30+'ExPostGross kWh_Biz'!BO30</f>
        <v>5686890</v>
      </c>
      <c r="K30" s="2">
        <f>'ExPostGross kWh_Biz'!K30+'ExPostGross kWh_Biz'!AD30+'ExPostGross kWh_Biz'!AW30+'ExPostGross kWh_Biz'!BP30</f>
        <v>63952.40324071236</v>
      </c>
      <c r="L30" s="2">
        <f>'ExPostGross kWh_Biz'!L30+'ExPostGross kWh_Biz'!AE30+'ExPostGross kWh_Biz'!AX30+'ExPostGross kWh_Biz'!BQ30</f>
        <v>0</v>
      </c>
      <c r="M30" s="2">
        <f>'ExPostGross kWh_Biz'!M30+'ExPostGross kWh_Biz'!AF30+'ExPostGross kWh_Biz'!AY30+'ExPostGross kWh_Biz'!BR30</f>
        <v>2397217.9601147724</v>
      </c>
      <c r="N30" s="2">
        <f>'ExPostGross kWh_Biz'!N30+'ExPostGross kWh_Biz'!AG30+'ExPostGross kWh_Biz'!AZ30+'ExPostGross kWh_Biz'!BS30</f>
        <v>5149027.2937096134</v>
      </c>
      <c r="O30" s="2">
        <f>'ExPostGross kWh_Biz'!O30+'ExPostGross kWh_Biz'!AH30+'ExPostGross kWh_Biz'!BA30+'ExPostGross kWh_Biz'!BT30</f>
        <v>0</v>
      </c>
      <c r="P30" s="2">
        <f>'ExPostGross kWh_Biz'!P30+'ExPostGross kWh_Biz'!AI30+'ExPostGross kWh_Biz'!BB30+'ExPostGross kWh_Biz'!BU30</f>
        <v>0</v>
      </c>
      <c r="Q30" s="2">
        <f>'ExPostGross kWh_Biz'!Q30+'ExPostGross kWh_Biz'!AJ30+'ExPostGross kWh_Biz'!BC30+'ExPostGross kWh_Biz'!BV30</f>
        <v>0</v>
      </c>
      <c r="R30" s="25">
        <f t="shared" si="2"/>
        <v>13460583.01022524</v>
      </c>
      <c r="T30" s="3"/>
    </row>
    <row r="31" spans="1:20" x14ac:dyDescent="0.25">
      <c r="A31" s="161"/>
      <c r="B31" s="29" t="s">
        <v>32</v>
      </c>
      <c r="C31" s="2">
        <f>'ExPostGross kWh_Biz'!C31+'ExPostGross kWh_Biz'!V31+'ExPostGross kWh_Biz'!AO31+'ExPostGross kWh_Biz'!BH31</f>
        <v>0</v>
      </c>
      <c r="D31" s="2">
        <f>'ExPostGross kWh_Biz'!D31+'ExPostGross kWh_Biz'!W31+'ExPostGross kWh_Biz'!AP31+'ExPostGross kWh_Biz'!BI31</f>
        <v>0</v>
      </c>
      <c r="E31" s="2">
        <f>'ExPostGross kWh_Biz'!E31+'ExPostGross kWh_Biz'!X31+'ExPostGross kWh_Biz'!AQ31+'ExPostGross kWh_Biz'!BJ31</f>
        <v>0</v>
      </c>
      <c r="F31" s="2">
        <f>'ExPostGross kWh_Biz'!F31+'ExPostGross kWh_Biz'!Y31+'ExPostGross kWh_Biz'!AR31+'ExPostGross kWh_Biz'!BK31</f>
        <v>73675.147695587235</v>
      </c>
      <c r="G31" s="2">
        <f>'ExPostGross kWh_Biz'!G31+'ExPostGross kWh_Biz'!Z31+'ExPostGross kWh_Biz'!AS31+'ExPostGross kWh_Biz'!BL31</f>
        <v>0</v>
      </c>
      <c r="H31" s="2">
        <f>'ExPostGross kWh_Biz'!H31+'ExPostGross kWh_Biz'!AA31+'ExPostGross kWh_Biz'!AT31+'ExPostGross kWh_Biz'!BM31</f>
        <v>0</v>
      </c>
      <c r="I31" s="2">
        <f>'ExPostGross kWh_Biz'!I31+'ExPostGross kWh_Biz'!AB31+'ExPostGross kWh_Biz'!AU31+'ExPostGross kWh_Biz'!BN31</f>
        <v>0</v>
      </c>
      <c r="J31" s="2">
        <f>'ExPostGross kWh_Biz'!J31+'ExPostGross kWh_Biz'!AC31+'ExPostGross kWh_Biz'!AV31+'ExPostGross kWh_Biz'!BO31</f>
        <v>0</v>
      </c>
      <c r="K31" s="2">
        <f>'ExPostGross kWh_Biz'!K31+'ExPostGross kWh_Biz'!AD31+'ExPostGross kWh_Biz'!AW31+'ExPostGross kWh_Biz'!BP31</f>
        <v>34276.009654058937</v>
      </c>
      <c r="L31" s="2">
        <f>'ExPostGross kWh_Biz'!L31+'ExPostGross kWh_Biz'!AE31+'ExPostGross kWh_Biz'!AX31+'ExPostGross kWh_Biz'!BQ31</f>
        <v>5293.7772292936188</v>
      </c>
      <c r="M31" s="2">
        <f>'ExPostGross kWh_Biz'!M31+'ExPostGross kWh_Biz'!AF31+'ExPostGross kWh_Biz'!AY31+'ExPostGross kWh_Biz'!BR31</f>
        <v>2637.1728747797142</v>
      </c>
      <c r="N31" s="2">
        <f>'ExPostGross kWh_Biz'!N31+'ExPostGross kWh_Biz'!AG31+'ExPostGross kWh_Biz'!AZ31+'ExPostGross kWh_Biz'!BS31</f>
        <v>788925</v>
      </c>
      <c r="O31" s="2">
        <f>'ExPostGross kWh_Biz'!O31+'ExPostGross kWh_Biz'!AH31+'ExPostGross kWh_Biz'!BA31+'ExPostGross kWh_Biz'!BT31</f>
        <v>0</v>
      </c>
      <c r="P31" s="2">
        <f>'ExPostGross kWh_Biz'!P31+'ExPostGross kWh_Biz'!AI31+'ExPostGross kWh_Biz'!BB31+'ExPostGross kWh_Biz'!BU31</f>
        <v>0</v>
      </c>
      <c r="Q31" s="2">
        <f>'ExPostGross kWh_Biz'!Q31+'ExPostGross kWh_Biz'!AJ31+'ExPostGross kWh_Biz'!BC31+'ExPostGross kWh_Biz'!BV31</f>
        <v>0</v>
      </c>
      <c r="R31" s="25">
        <f t="shared" si="2"/>
        <v>904807.10745371948</v>
      </c>
      <c r="T31" s="3"/>
    </row>
    <row r="32" spans="1:20" ht="15.75" thickBot="1" x14ac:dyDescent="0.3">
      <c r="A32" s="162"/>
      <c r="B32" s="29" t="s">
        <v>31</v>
      </c>
      <c r="C32" s="2">
        <f>'ExPostGross kWh_Biz'!C32+'ExPostGross kWh_Biz'!V32+'ExPostGross kWh_Biz'!AO32+'ExPostGross kWh_Biz'!BH32</f>
        <v>0</v>
      </c>
      <c r="D32" s="2">
        <f>'ExPostGross kWh_Biz'!D32+'ExPostGross kWh_Biz'!W32+'ExPostGross kWh_Biz'!AP32+'ExPostGross kWh_Biz'!BI32</f>
        <v>0</v>
      </c>
      <c r="E32" s="2">
        <f>'ExPostGross kWh_Biz'!E32+'ExPostGross kWh_Biz'!X32+'ExPostGross kWh_Biz'!AQ32+'ExPostGross kWh_Biz'!BJ32</f>
        <v>0</v>
      </c>
      <c r="F32" s="2">
        <f>'ExPostGross kWh_Biz'!F32+'ExPostGross kWh_Biz'!Y32+'ExPostGross kWh_Biz'!AR32+'ExPostGross kWh_Biz'!BK32</f>
        <v>0</v>
      </c>
      <c r="G32" s="2">
        <f>'ExPostGross kWh_Biz'!G32+'ExPostGross kWh_Biz'!Z32+'ExPostGross kWh_Biz'!AS32+'ExPostGross kWh_Biz'!BL32</f>
        <v>0</v>
      </c>
      <c r="H32" s="2">
        <f>'ExPostGross kWh_Biz'!H32+'ExPostGross kWh_Biz'!AA32+'ExPostGross kWh_Biz'!AT32+'ExPostGross kWh_Biz'!BM32</f>
        <v>0</v>
      </c>
      <c r="I32" s="2">
        <f>'ExPostGross kWh_Biz'!I32+'ExPostGross kWh_Biz'!AB32+'ExPostGross kWh_Biz'!AU32+'ExPostGross kWh_Biz'!BN32</f>
        <v>0</v>
      </c>
      <c r="J32" s="2">
        <f>'ExPostGross kWh_Biz'!J32+'ExPostGross kWh_Biz'!AC32+'ExPostGross kWh_Biz'!AV32+'ExPostGross kWh_Biz'!BO32</f>
        <v>0</v>
      </c>
      <c r="K32" s="2">
        <f>'ExPostGross kWh_Biz'!K32+'ExPostGross kWh_Biz'!AD32+'ExPostGross kWh_Biz'!AW32+'ExPostGross kWh_Biz'!BP32</f>
        <v>0</v>
      </c>
      <c r="L32" s="2">
        <f>'ExPostGross kWh_Biz'!L32+'ExPostGross kWh_Biz'!AE32+'ExPostGross kWh_Biz'!AX32+'ExPostGross kWh_Biz'!BQ32</f>
        <v>0</v>
      </c>
      <c r="M32" s="2">
        <f>'ExPostGross kWh_Biz'!M32+'ExPostGross kWh_Biz'!AF32+'ExPostGross kWh_Biz'!AY32+'ExPostGross kWh_Biz'!BR32</f>
        <v>0</v>
      </c>
      <c r="N32" s="2">
        <f>'ExPostGross kWh_Biz'!N32+'ExPostGross kWh_Biz'!AG32+'ExPostGross kWh_Biz'!AZ32+'ExPostGross kWh_Biz'!BS32</f>
        <v>0</v>
      </c>
      <c r="O32" s="2">
        <f>'ExPostGross kWh_Biz'!O32+'ExPostGross kWh_Biz'!AH32+'ExPostGross kWh_Biz'!BA32+'ExPostGross kWh_Biz'!BT32</f>
        <v>0</v>
      </c>
      <c r="P32" s="2">
        <f>'ExPostGross kWh_Biz'!P32+'ExPostGross kWh_Biz'!AI32+'ExPostGross kWh_Biz'!BB32+'ExPostGross kWh_Biz'!BU32</f>
        <v>0</v>
      </c>
      <c r="Q32" s="2">
        <f>'ExPostGross kWh_Biz'!Q32+'ExPostGross kWh_Biz'!AJ32+'ExPostGross kWh_Biz'!BC32+'ExPostGross kWh_Biz'!BV32</f>
        <v>0</v>
      </c>
      <c r="R32" s="25">
        <f t="shared" si="2"/>
        <v>0</v>
      </c>
      <c r="T32" s="3"/>
    </row>
    <row r="33" spans="1:20" ht="21.75" thickBot="1" x14ac:dyDescent="0.3">
      <c r="A33" s="28"/>
      <c r="B33" s="9" t="s">
        <v>13</v>
      </c>
      <c r="C33" s="8">
        <f>SUM(C20:C32)</f>
        <v>0</v>
      </c>
      <c r="D33" s="8">
        <f t="shared" ref="D33:Q33" si="3">SUM(D20:D32)</f>
        <v>3008.5217660325807</v>
      </c>
      <c r="E33" s="8">
        <f t="shared" si="3"/>
        <v>666146.42813934479</v>
      </c>
      <c r="F33" s="8">
        <f t="shared" si="3"/>
        <v>549395.06515145092</v>
      </c>
      <c r="G33" s="8">
        <f t="shared" si="3"/>
        <v>967586.87699327467</v>
      </c>
      <c r="H33" s="8">
        <f t="shared" si="3"/>
        <v>2349252.7389131333</v>
      </c>
      <c r="I33" s="8">
        <f t="shared" si="3"/>
        <v>282269.10019108379</v>
      </c>
      <c r="J33" s="8">
        <f t="shared" si="3"/>
        <v>10180983.568326175</v>
      </c>
      <c r="K33" s="8">
        <f t="shared" si="3"/>
        <v>4056067.6263210024</v>
      </c>
      <c r="L33" s="8">
        <f t="shared" si="3"/>
        <v>1506317.8568192967</v>
      </c>
      <c r="M33" s="8">
        <f t="shared" si="3"/>
        <v>6838978.2468878161</v>
      </c>
      <c r="N33" s="8">
        <f t="shared" si="3"/>
        <v>22404707.252764784</v>
      </c>
      <c r="O33" s="8">
        <f t="shared" si="3"/>
        <v>0</v>
      </c>
      <c r="P33" s="8">
        <f t="shared" si="3"/>
        <v>0</v>
      </c>
      <c r="Q33" s="8">
        <f t="shared" si="3"/>
        <v>0</v>
      </c>
      <c r="R33" s="7">
        <f t="shared" si="2"/>
        <v>49804713.282273397</v>
      </c>
      <c r="T33" s="3"/>
    </row>
    <row r="34" spans="1:20" ht="21.75" thickBot="1" x14ac:dyDescent="0.3">
      <c r="A34" s="28"/>
      <c r="R34" s="77">
        <f>SUM(C20:Q32)</f>
        <v>49804713.282273389</v>
      </c>
      <c r="T34" s="3"/>
    </row>
    <row r="35" spans="1:20" ht="21.75" thickBot="1" x14ac:dyDescent="0.3">
      <c r="A35" s="28"/>
      <c r="B35" s="14" t="s">
        <v>11</v>
      </c>
      <c r="C35" s="58" t="s">
        <v>26</v>
      </c>
      <c r="D35" s="58" t="s">
        <v>25</v>
      </c>
      <c r="E35" s="58" t="s">
        <v>24</v>
      </c>
      <c r="F35" s="58" t="s">
        <v>23</v>
      </c>
      <c r="G35" s="58" t="s">
        <v>22</v>
      </c>
      <c r="H35" s="58" t="s">
        <v>21</v>
      </c>
      <c r="I35" s="58" t="s">
        <v>20</v>
      </c>
      <c r="J35" s="58" t="s">
        <v>19</v>
      </c>
      <c r="K35" s="58" t="s">
        <v>18</v>
      </c>
      <c r="L35" s="58" t="s">
        <v>17</v>
      </c>
      <c r="M35" s="58" t="s">
        <v>16</v>
      </c>
      <c r="N35" s="58" t="s">
        <v>15</v>
      </c>
      <c r="O35" s="58" t="s">
        <v>26</v>
      </c>
      <c r="P35" s="58" t="s">
        <v>25</v>
      </c>
      <c r="Q35" s="58" t="s">
        <v>24</v>
      </c>
      <c r="R35" s="54" t="s">
        <v>10</v>
      </c>
      <c r="T35" s="3"/>
    </row>
    <row r="36" spans="1:20" ht="14.65" customHeight="1" x14ac:dyDescent="0.25">
      <c r="A36" s="160" t="s">
        <v>50</v>
      </c>
      <c r="B36" s="23" t="s">
        <v>43</v>
      </c>
      <c r="C36" s="12">
        <f>'ExPostGross kWh_Biz'!C36+'ExPostGross kWh_Biz'!V36+'ExPostGross kWh_Biz'!AO36+'ExPostGross kWh_Biz'!BH36</f>
        <v>0</v>
      </c>
      <c r="D36" s="12">
        <f>'ExPostGross kWh_Biz'!D36+'ExPostGross kWh_Biz'!W36+'ExPostGross kWh_Biz'!AP36+'ExPostGross kWh_Biz'!BI36</f>
        <v>0</v>
      </c>
      <c r="E36" s="12">
        <f>'ExPostGross kWh_Biz'!E36+'ExPostGross kWh_Biz'!X36+'ExPostGross kWh_Biz'!AQ36+'ExPostGross kWh_Biz'!BJ36</f>
        <v>0</v>
      </c>
      <c r="F36" s="12">
        <f>'ExPostGross kWh_Biz'!F36+'ExPostGross kWh_Biz'!Y36+'ExPostGross kWh_Biz'!AR36+'ExPostGross kWh_Biz'!BK36</f>
        <v>0</v>
      </c>
      <c r="G36" s="12">
        <f>'ExPostGross kWh_Biz'!G36+'ExPostGross kWh_Biz'!Z36+'ExPostGross kWh_Biz'!AS36+'ExPostGross kWh_Biz'!BL36</f>
        <v>0</v>
      </c>
      <c r="H36" s="12">
        <f>'ExPostGross kWh_Biz'!H36+'ExPostGross kWh_Biz'!AA36+'ExPostGross kWh_Biz'!AT36+'ExPostGross kWh_Biz'!BM36</f>
        <v>0</v>
      </c>
      <c r="I36" s="12">
        <f>'ExPostGross kWh_Biz'!I36+'ExPostGross kWh_Biz'!AB36+'ExPostGross kWh_Biz'!AU36+'ExPostGross kWh_Biz'!BN36</f>
        <v>0</v>
      </c>
      <c r="J36" s="12">
        <f>'ExPostGross kWh_Biz'!J36+'ExPostGross kWh_Biz'!AC36+'ExPostGross kWh_Biz'!AV36+'ExPostGross kWh_Biz'!BO36</f>
        <v>0</v>
      </c>
      <c r="K36" s="12">
        <f>'ExPostGross kWh_Biz'!K36+'ExPostGross kWh_Biz'!AD36+'ExPostGross kWh_Biz'!AW36+'ExPostGross kWh_Biz'!BP36</f>
        <v>0</v>
      </c>
      <c r="L36" s="12">
        <f>'ExPostGross kWh_Biz'!L36+'ExPostGross kWh_Biz'!AE36+'ExPostGross kWh_Biz'!AX36+'ExPostGross kWh_Biz'!BQ36</f>
        <v>0</v>
      </c>
      <c r="M36" s="12">
        <f>'ExPostGross kWh_Biz'!M36+'ExPostGross kWh_Biz'!AF36+'ExPostGross kWh_Biz'!AY36+'ExPostGross kWh_Biz'!BR36</f>
        <v>0</v>
      </c>
      <c r="N36" s="12">
        <f>'ExPostGross kWh_Biz'!N36+'ExPostGross kWh_Biz'!AG36+'ExPostGross kWh_Biz'!AZ36+'ExPostGross kWh_Biz'!BS36</f>
        <v>0</v>
      </c>
      <c r="O36" s="12">
        <f>'ExPostGross kWh_Biz'!O36+'ExPostGross kWh_Biz'!AH36+'ExPostGross kWh_Biz'!BA36+'ExPostGross kWh_Biz'!BT36</f>
        <v>0</v>
      </c>
      <c r="P36" s="12">
        <f>'ExPostGross kWh_Biz'!P36+'ExPostGross kWh_Biz'!AI36+'ExPostGross kWh_Biz'!BB36+'ExPostGross kWh_Biz'!BU36</f>
        <v>0</v>
      </c>
      <c r="Q36" s="12">
        <f>'ExPostGross kWh_Biz'!Q36+'ExPostGross kWh_Biz'!AJ36+'ExPostGross kWh_Biz'!BC36+'ExPostGross kWh_Biz'!BV36</f>
        <v>0</v>
      </c>
      <c r="R36" s="26">
        <f t="shared" ref="R36:R49" si="4">SUM(C36:Q36)</f>
        <v>0</v>
      </c>
      <c r="T36" s="3"/>
    </row>
    <row r="37" spans="1:20" x14ac:dyDescent="0.25">
      <c r="A37" s="161"/>
      <c r="B37" s="5" t="s">
        <v>42</v>
      </c>
      <c r="C37" s="2">
        <f>'ExPostGross kWh_Biz'!C37+'ExPostGross kWh_Biz'!V37+'ExPostGross kWh_Biz'!AO37+'ExPostGross kWh_Biz'!BH37</f>
        <v>0</v>
      </c>
      <c r="D37" s="2">
        <f>'ExPostGross kWh_Biz'!D37+'ExPostGross kWh_Biz'!W37+'ExPostGross kWh_Biz'!AP37+'ExPostGross kWh_Biz'!BI37</f>
        <v>0</v>
      </c>
      <c r="E37" s="2">
        <f>'ExPostGross kWh_Biz'!E37+'ExPostGross kWh_Biz'!X37+'ExPostGross kWh_Biz'!AQ37+'ExPostGross kWh_Biz'!BJ37</f>
        <v>0</v>
      </c>
      <c r="F37" s="2">
        <f>'ExPostGross kWh_Biz'!F37+'ExPostGross kWh_Biz'!Y37+'ExPostGross kWh_Biz'!AR37+'ExPostGross kWh_Biz'!BK37</f>
        <v>0</v>
      </c>
      <c r="G37" s="2">
        <f>'ExPostGross kWh_Biz'!G37+'ExPostGross kWh_Biz'!Z37+'ExPostGross kWh_Biz'!AS37+'ExPostGross kWh_Biz'!BL37</f>
        <v>0</v>
      </c>
      <c r="H37" s="2">
        <f>'ExPostGross kWh_Biz'!H37+'ExPostGross kWh_Biz'!AA37+'ExPostGross kWh_Biz'!AT37+'ExPostGross kWh_Biz'!BM37</f>
        <v>0</v>
      </c>
      <c r="I37" s="2">
        <f>'ExPostGross kWh_Biz'!I37+'ExPostGross kWh_Biz'!AB37+'ExPostGross kWh_Biz'!AU37+'ExPostGross kWh_Biz'!BN37</f>
        <v>0</v>
      </c>
      <c r="J37" s="2">
        <f>'ExPostGross kWh_Biz'!J37+'ExPostGross kWh_Biz'!AC37+'ExPostGross kWh_Biz'!AV37+'ExPostGross kWh_Biz'!BO37</f>
        <v>0</v>
      </c>
      <c r="K37" s="2">
        <f>'ExPostGross kWh_Biz'!K37+'ExPostGross kWh_Biz'!AD37+'ExPostGross kWh_Biz'!AW37+'ExPostGross kWh_Biz'!BP37</f>
        <v>0</v>
      </c>
      <c r="L37" s="2">
        <f>'ExPostGross kWh_Biz'!L37+'ExPostGross kWh_Biz'!AE37+'ExPostGross kWh_Biz'!AX37+'ExPostGross kWh_Biz'!BQ37</f>
        <v>0</v>
      </c>
      <c r="M37" s="2">
        <f>'ExPostGross kWh_Biz'!M37+'ExPostGross kWh_Biz'!AF37+'ExPostGross kWh_Biz'!AY37+'ExPostGross kWh_Biz'!BR37</f>
        <v>0</v>
      </c>
      <c r="N37" s="2">
        <f>'ExPostGross kWh_Biz'!N37+'ExPostGross kWh_Biz'!AG37+'ExPostGross kWh_Biz'!AZ37+'ExPostGross kWh_Biz'!BS37</f>
        <v>0</v>
      </c>
      <c r="O37" s="2">
        <f>'ExPostGross kWh_Biz'!O37+'ExPostGross kWh_Biz'!AH37+'ExPostGross kWh_Biz'!BA37+'ExPostGross kWh_Biz'!BT37</f>
        <v>0</v>
      </c>
      <c r="P37" s="2">
        <f>'ExPostGross kWh_Biz'!P37+'ExPostGross kWh_Biz'!AI37+'ExPostGross kWh_Biz'!BB37+'ExPostGross kWh_Biz'!BU37</f>
        <v>0</v>
      </c>
      <c r="Q37" s="2">
        <f>'ExPostGross kWh_Biz'!Q37+'ExPostGross kWh_Biz'!AJ37+'ExPostGross kWh_Biz'!BC37+'ExPostGross kWh_Biz'!BV37</f>
        <v>0</v>
      </c>
      <c r="R37" s="25">
        <f t="shared" si="4"/>
        <v>0</v>
      </c>
      <c r="T37" s="3"/>
    </row>
    <row r="38" spans="1:20" x14ac:dyDescent="0.25">
      <c r="A38" s="161"/>
      <c r="B38" s="4" t="s">
        <v>41</v>
      </c>
      <c r="C38" s="2">
        <f>'ExPostGross kWh_Biz'!C38+'ExPostGross kWh_Biz'!V38+'ExPostGross kWh_Biz'!AO38+'ExPostGross kWh_Biz'!BH38</f>
        <v>0</v>
      </c>
      <c r="D38" s="2">
        <f>'ExPostGross kWh_Biz'!D38+'ExPostGross kWh_Biz'!W38+'ExPostGross kWh_Biz'!AP38+'ExPostGross kWh_Biz'!BI38</f>
        <v>0</v>
      </c>
      <c r="E38" s="2">
        <f>'ExPostGross kWh_Biz'!E38+'ExPostGross kWh_Biz'!X38+'ExPostGross kWh_Biz'!AQ38+'ExPostGross kWh_Biz'!BJ38</f>
        <v>0</v>
      </c>
      <c r="F38" s="2">
        <f>'ExPostGross kWh_Biz'!F38+'ExPostGross kWh_Biz'!Y38+'ExPostGross kWh_Biz'!AR38+'ExPostGross kWh_Biz'!BK38</f>
        <v>0</v>
      </c>
      <c r="G38" s="2">
        <f>'ExPostGross kWh_Biz'!G38+'ExPostGross kWh_Biz'!Z38+'ExPostGross kWh_Biz'!AS38+'ExPostGross kWh_Biz'!BL38</f>
        <v>0</v>
      </c>
      <c r="H38" s="2">
        <f>'ExPostGross kWh_Biz'!H38+'ExPostGross kWh_Biz'!AA38+'ExPostGross kWh_Biz'!AT38+'ExPostGross kWh_Biz'!BM38</f>
        <v>0</v>
      </c>
      <c r="I38" s="2">
        <f>'ExPostGross kWh_Biz'!I38+'ExPostGross kWh_Biz'!AB38+'ExPostGross kWh_Biz'!AU38+'ExPostGross kWh_Biz'!BN38</f>
        <v>0</v>
      </c>
      <c r="J38" s="2">
        <f>'ExPostGross kWh_Biz'!J38+'ExPostGross kWh_Biz'!AC38+'ExPostGross kWh_Biz'!AV38+'ExPostGross kWh_Biz'!BO38</f>
        <v>0</v>
      </c>
      <c r="K38" s="2">
        <f>'ExPostGross kWh_Biz'!K38+'ExPostGross kWh_Biz'!AD38+'ExPostGross kWh_Biz'!AW38+'ExPostGross kWh_Biz'!BP38</f>
        <v>0</v>
      </c>
      <c r="L38" s="2">
        <f>'ExPostGross kWh_Biz'!L38+'ExPostGross kWh_Biz'!AE38+'ExPostGross kWh_Biz'!AX38+'ExPostGross kWh_Biz'!BQ38</f>
        <v>0</v>
      </c>
      <c r="M38" s="2">
        <f>'ExPostGross kWh_Biz'!M38+'ExPostGross kWh_Biz'!AF38+'ExPostGross kWh_Biz'!AY38+'ExPostGross kWh_Biz'!BR38</f>
        <v>0</v>
      </c>
      <c r="N38" s="2">
        <f>'ExPostGross kWh_Biz'!N38+'ExPostGross kWh_Biz'!AG38+'ExPostGross kWh_Biz'!AZ38+'ExPostGross kWh_Biz'!BS38</f>
        <v>0</v>
      </c>
      <c r="O38" s="2">
        <f>'ExPostGross kWh_Biz'!O38+'ExPostGross kWh_Biz'!AH38+'ExPostGross kWh_Biz'!BA38+'ExPostGross kWh_Biz'!BT38</f>
        <v>0</v>
      </c>
      <c r="P38" s="2">
        <f>'ExPostGross kWh_Biz'!P38+'ExPostGross kWh_Biz'!AI38+'ExPostGross kWh_Biz'!BB38+'ExPostGross kWh_Biz'!BU38</f>
        <v>0</v>
      </c>
      <c r="Q38" s="2">
        <f>'ExPostGross kWh_Biz'!Q38+'ExPostGross kWh_Biz'!AJ38+'ExPostGross kWh_Biz'!BC38+'ExPostGross kWh_Biz'!BV38</f>
        <v>0</v>
      </c>
      <c r="R38" s="25">
        <f t="shared" si="4"/>
        <v>0</v>
      </c>
      <c r="T38" s="3"/>
    </row>
    <row r="39" spans="1:20" x14ac:dyDescent="0.25">
      <c r="A39" s="161"/>
      <c r="B39" s="4" t="s">
        <v>40</v>
      </c>
      <c r="C39" s="2">
        <f>'ExPostGross kWh_Biz'!C39+'ExPostGross kWh_Biz'!V39+'ExPostGross kWh_Biz'!AO39+'ExPostGross kWh_Biz'!BH39</f>
        <v>0</v>
      </c>
      <c r="D39" s="2">
        <f>'ExPostGross kWh_Biz'!D39+'ExPostGross kWh_Biz'!W39+'ExPostGross kWh_Biz'!AP39+'ExPostGross kWh_Biz'!BI39</f>
        <v>0</v>
      </c>
      <c r="E39" s="2">
        <f>'ExPostGross kWh_Biz'!E39+'ExPostGross kWh_Biz'!X39+'ExPostGross kWh_Biz'!AQ39+'ExPostGross kWh_Biz'!BJ39</f>
        <v>0</v>
      </c>
      <c r="F39" s="2">
        <f>'ExPostGross kWh_Biz'!F39+'ExPostGross kWh_Biz'!Y39+'ExPostGross kWh_Biz'!AR39+'ExPostGross kWh_Biz'!BK39</f>
        <v>0</v>
      </c>
      <c r="G39" s="2">
        <f>'ExPostGross kWh_Biz'!G39+'ExPostGross kWh_Biz'!Z39+'ExPostGross kWh_Biz'!AS39+'ExPostGross kWh_Biz'!BL39</f>
        <v>0</v>
      </c>
      <c r="H39" s="2">
        <f>'ExPostGross kWh_Biz'!H39+'ExPostGross kWh_Biz'!AA39+'ExPostGross kWh_Biz'!AT39+'ExPostGross kWh_Biz'!BM39</f>
        <v>0</v>
      </c>
      <c r="I39" s="2">
        <f>'ExPostGross kWh_Biz'!I39+'ExPostGross kWh_Biz'!AB39+'ExPostGross kWh_Biz'!AU39+'ExPostGross kWh_Biz'!BN39</f>
        <v>0</v>
      </c>
      <c r="J39" s="2">
        <f>'ExPostGross kWh_Biz'!J39+'ExPostGross kWh_Biz'!AC39+'ExPostGross kWh_Biz'!AV39+'ExPostGross kWh_Biz'!BO39</f>
        <v>0</v>
      </c>
      <c r="K39" s="2">
        <f>'ExPostGross kWh_Biz'!K39+'ExPostGross kWh_Biz'!AD39+'ExPostGross kWh_Biz'!AW39+'ExPostGross kWh_Biz'!BP39</f>
        <v>0</v>
      </c>
      <c r="L39" s="2">
        <f>'ExPostGross kWh_Biz'!L39+'ExPostGross kWh_Biz'!AE39+'ExPostGross kWh_Biz'!AX39+'ExPostGross kWh_Biz'!BQ39</f>
        <v>0</v>
      </c>
      <c r="M39" s="2">
        <f>'ExPostGross kWh_Biz'!M39+'ExPostGross kWh_Biz'!AF39+'ExPostGross kWh_Biz'!AY39+'ExPostGross kWh_Biz'!BR39</f>
        <v>0</v>
      </c>
      <c r="N39" s="2">
        <f>'ExPostGross kWh_Biz'!N39+'ExPostGross kWh_Biz'!AG39+'ExPostGross kWh_Biz'!AZ39+'ExPostGross kWh_Biz'!BS39</f>
        <v>0</v>
      </c>
      <c r="O39" s="2">
        <f>'ExPostGross kWh_Biz'!O39+'ExPostGross kWh_Biz'!AH39+'ExPostGross kWh_Biz'!BA39+'ExPostGross kWh_Biz'!BT39</f>
        <v>0</v>
      </c>
      <c r="P39" s="2">
        <f>'ExPostGross kWh_Biz'!P39+'ExPostGross kWh_Biz'!AI39+'ExPostGross kWh_Biz'!BB39+'ExPostGross kWh_Biz'!BU39</f>
        <v>0</v>
      </c>
      <c r="Q39" s="2">
        <f>'ExPostGross kWh_Biz'!Q39+'ExPostGross kWh_Biz'!AJ39+'ExPostGross kWh_Biz'!BC39+'ExPostGross kWh_Biz'!BV39</f>
        <v>0</v>
      </c>
      <c r="R39" s="25">
        <f t="shared" si="4"/>
        <v>0</v>
      </c>
      <c r="T39" s="3"/>
    </row>
    <row r="40" spans="1:20" x14ac:dyDescent="0.25">
      <c r="A40" s="161"/>
      <c r="B40" s="5" t="s">
        <v>39</v>
      </c>
      <c r="C40" s="2">
        <f>'ExPostGross kWh_Biz'!C40+'ExPostGross kWh_Biz'!V40+'ExPostGross kWh_Biz'!AO40+'ExPostGross kWh_Biz'!BH40</f>
        <v>0</v>
      </c>
      <c r="D40" s="2">
        <f>'ExPostGross kWh_Biz'!D40+'ExPostGross kWh_Biz'!W40+'ExPostGross kWh_Biz'!AP40+'ExPostGross kWh_Biz'!BI40</f>
        <v>0</v>
      </c>
      <c r="E40" s="2">
        <f>'ExPostGross kWh_Biz'!E40+'ExPostGross kWh_Biz'!X40+'ExPostGross kWh_Biz'!AQ40+'ExPostGross kWh_Biz'!BJ40</f>
        <v>0</v>
      </c>
      <c r="F40" s="2">
        <f>'ExPostGross kWh_Biz'!F40+'ExPostGross kWh_Biz'!Y40+'ExPostGross kWh_Biz'!AR40+'ExPostGross kWh_Biz'!BK40</f>
        <v>0</v>
      </c>
      <c r="G40" s="2">
        <f>'ExPostGross kWh_Biz'!G40+'ExPostGross kWh_Biz'!Z40+'ExPostGross kWh_Biz'!AS40+'ExPostGross kWh_Biz'!BL40</f>
        <v>0</v>
      </c>
      <c r="H40" s="2">
        <f>'ExPostGross kWh_Biz'!H40+'ExPostGross kWh_Biz'!AA40+'ExPostGross kWh_Biz'!AT40+'ExPostGross kWh_Biz'!BM40</f>
        <v>0</v>
      </c>
      <c r="I40" s="2">
        <f>'ExPostGross kWh_Biz'!I40+'ExPostGross kWh_Biz'!AB40+'ExPostGross kWh_Biz'!AU40+'ExPostGross kWh_Biz'!BN40</f>
        <v>0</v>
      </c>
      <c r="J40" s="2">
        <f>'ExPostGross kWh_Biz'!J40+'ExPostGross kWh_Biz'!AC40+'ExPostGross kWh_Biz'!AV40+'ExPostGross kWh_Biz'!BO40</f>
        <v>0</v>
      </c>
      <c r="K40" s="2">
        <f>'ExPostGross kWh_Biz'!K40+'ExPostGross kWh_Biz'!AD40+'ExPostGross kWh_Biz'!AW40+'ExPostGross kWh_Biz'!BP40</f>
        <v>0</v>
      </c>
      <c r="L40" s="2">
        <f>'ExPostGross kWh_Biz'!L40+'ExPostGross kWh_Biz'!AE40+'ExPostGross kWh_Biz'!AX40+'ExPostGross kWh_Biz'!BQ40</f>
        <v>0</v>
      </c>
      <c r="M40" s="2">
        <f>'ExPostGross kWh_Biz'!M40+'ExPostGross kWh_Biz'!AF40+'ExPostGross kWh_Biz'!AY40+'ExPostGross kWh_Biz'!BR40</f>
        <v>0</v>
      </c>
      <c r="N40" s="2">
        <f>'ExPostGross kWh_Biz'!N40+'ExPostGross kWh_Biz'!AG40+'ExPostGross kWh_Biz'!AZ40+'ExPostGross kWh_Biz'!BS40</f>
        <v>0</v>
      </c>
      <c r="O40" s="2">
        <f>'ExPostGross kWh_Biz'!O40+'ExPostGross kWh_Biz'!AH40+'ExPostGross kWh_Biz'!BA40+'ExPostGross kWh_Biz'!BT40</f>
        <v>0</v>
      </c>
      <c r="P40" s="2">
        <f>'ExPostGross kWh_Biz'!P40+'ExPostGross kWh_Biz'!AI40+'ExPostGross kWh_Biz'!BB40+'ExPostGross kWh_Biz'!BU40</f>
        <v>0</v>
      </c>
      <c r="Q40" s="2">
        <f>'ExPostGross kWh_Biz'!Q40+'ExPostGross kWh_Biz'!AJ40+'ExPostGross kWh_Biz'!BC40+'ExPostGross kWh_Biz'!BV40</f>
        <v>0</v>
      </c>
      <c r="R40" s="25">
        <f t="shared" si="4"/>
        <v>0</v>
      </c>
      <c r="T40" s="3"/>
    </row>
    <row r="41" spans="1:20" x14ac:dyDescent="0.25">
      <c r="A41" s="161"/>
      <c r="B41" s="4" t="s">
        <v>38</v>
      </c>
      <c r="C41" s="2">
        <f>'ExPostGross kWh_Biz'!C41+'ExPostGross kWh_Biz'!V41+'ExPostGross kWh_Biz'!AO41+'ExPostGross kWh_Biz'!BH41</f>
        <v>0</v>
      </c>
      <c r="D41" s="2">
        <f>'ExPostGross kWh_Biz'!D41+'ExPostGross kWh_Biz'!W41+'ExPostGross kWh_Biz'!AP41+'ExPostGross kWh_Biz'!BI41</f>
        <v>0</v>
      </c>
      <c r="E41" s="2">
        <f>'ExPostGross kWh_Biz'!E41+'ExPostGross kWh_Biz'!X41+'ExPostGross kWh_Biz'!AQ41+'ExPostGross kWh_Biz'!BJ41</f>
        <v>0</v>
      </c>
      <c r="F41" s="2">
        <f>'ExPostGross kWh_Biz'!F41+'ExPostGross kWh_Biz'!Y41+'ExPostGross kWh_Biz'!AR41+'ExPostGross kWh_Biz'!BK41</f>
        <v>0</v>
      </c>
      <c r="G41" s="2">
        <f>'ExPostGross kWh_Biz'!G41+'ExPostGross kWh_Biz'!Z41+'ExPostGross kWh_Biz'!AS41+'ExPostGross kWh_Biz'!BL41</f>
        <v>0</v>
      </c>
      <c r="H41" s="2">
        <f>'ExPostGross kWh_Biz'!H41+'ExPostGross kWh_Biz'!AA41+'ExPostGross kWh_Biz'!AT41+'ExPostGross kWh_Biz'!BM41</f>
        <v>0</v>
      </c>
      <c r="I41" s="2">
        <f>'ExPostGross kWh_Biz'!I41+'ExPostGross kWh_Biz'!AB41+'ExPostGross kWh_Biz'!AU41+'ExPostGross kWh_Biz'!BN41</f>
        <v>0</v>
      </c>
      <c r="J41" s="2">
        <f>'ExPostGross kWh_Biz'!J41+'ExPostGross kWh_Biz'!AC41+'ExPostGross kWh_Biz'!AV41+'ExPostGross kWh_Biz'!BO41</f>
        <v>0</v>
      </c>
      <c r="K41" s="2">
        <f>'ExPostGross kWh_Biz'!K41+'ExPostGross kWh_Biz'!AD41+'ExPostGross kWh_Biz'!AW41+'ExPostGross kWh_Biz'!BP41</f>
        <v>0</v>
      </c>
      <c r="L41" s="2">
        <f>'ExPostGross kWh_Biz'!L41+'ExPostGross kWh_Biz'!AE41+'ExPostGross kWh_Biz'!AX41+'ExPostGross kWh_Biz'!BQ41</f>
        <v>0</v>
      </c>
      <c r="M41" s="2">
        <f>'ExPostGross kWh_Biz'!M41+'ExPostGross kWh_Biz'!AF41+'ExPostGross kWh_Biz'!AY41+'ExPostGross kWh_Biz'!BR41</f>
        <v>0</v>
      </c>
      <c r="N41" s="2">
        <f>'ExPostGross kWh_Biz'!N41+'ExPostGross kWh_Biz'!AG41+'ExPostGross kWh_Biz'!AZ41+'ExPostGross kWh_Biz'!BS41</f>
        <v>0</v>
      </c>
      <c r="O41" s="2">
        <f>'ExPostGross kWh_Biz'!O41+'ExPostGross kWh_Biz'!AH41+'ExPostGross kWh_Biz'!BA41+'ExPostGross kWh_Biz'!BT41</f>
        <v>0</v>
      </c>
      <c r="P41" s="2">
        <f>'ExPostGross kWh_Biz'!P41+'ExPostGross kWh_Biz'!AI41+'ExPostGross kWh_Biz'!BB41+'ExPostGross kWh_Biz'!BU41</f>
        <v>0</v>
      </c>
      <c r="Q41" s="2">
        <f>'ExPostGross kWh_Biz'!Q41+'ExPostGross kWh_Biz'!AJ41+'ExPostGross kWh_Biz'!BC41+'ExPostGross kWh_Biz'!BV41</f>
        <v>0</v>
      </c>
      <c r="R41" s="25">
        <f t="shared" si="4"/>
        <v>0</v>
      </c>
      <c r="T41" s="3"/>
    </row>
    <row r="42" spans="1:20" x14ac:dyDescent="0.25">
      <c r="A42" s="161"/>
      <c r="B42" s="4" t="s">
        <v>37</v>
      </c>
      <c r="C42" s="2">
        <f>'ExPostGross kWh_Biz'!C42+'ExPostGross kWh_Biz'!V42+'ExPostGross kWh_Biz'!AO42+'ExPostGross kWh_Biz'!BH42</f>
        <v>0</v>
      </c>
      <c r="D42" s="2">
        <f>'ExPostGross kWh_Biz'!D42+'ExPostGross kWh_Biz'!W42+'ExPostGross kWh_Biz'!AP42+'ExPostGross kWh_Biz'!BI42</f>
        <v>0</v>
      </c>
      <c r="E42" s="2">
        <f>'ExPostGross kWh_Biz'!E42+'ExPostGross kWh_Biz'!X42+'ExPostGross kWh_Biz'!AQ42+'ExPostGross kWh_Biz'!BJ42</f>
        <v>0</v>
      </c>
      <c r="F42" s="2">
        <f>'ExPostGross kWh_Biz'!F42+'ExPostGross kWh_Biz'!Y42+'ExPostGross kWh_Biz'!AR42+'ExPostGross kWh_Biz'!BK42</f>
        <v>0</v>
      </c>
      <c r="G42" s="2">
        <f>'ExPostGross kWh_Biz'!G42+'ExPostGross kWh_Biz'!Z42+'ExPostGross kWh_Biz'!AS42+'ExPostGross kWh_Biz'!BL42</f>
        <v>0</v>
      </c>
      <c r="H42" s="2">
        <f>'ExPostGross kWh_Biz'!H42+'ExPostGross kWh_Biz'!AA42+'ExPostGross kWh_Biz'!AT42+'ExPostGross kWh_Biz'!BM42</f>
        <v>0</v>
      </c>
      <c r="I42" s="2">
        <f>'ExPostGross kWh_Biz'!I42+'ExPostGross kWh_Biz'!AB42+'ExPostGross kWh_Biz'!AU42+'ExPostGross kWh_Biz'!BN42</f>
        <v>0</v>
      </c>
      <c r="J42" s="2">
        <f>'ExPostGross kWh_Biz'!J42+'ExPostGross kWh_Biz'!AC42+'ExPostGross kWh_Biz'!AV42+'ExPostGross kWh_Biz'!BO42</f>
        <v>0</v>
      </c>
      <c r="K42" s="2">
        <f>'ExPostGross kWh_Biz'!K42+'ExPostGross kWh_Biz'!AD42+'ExPostGross kWh_Biz'!AW42+'ExPostGross kWh_Biz'!BP42</f>
        <v>0</v>
      </c>
      <c r="L42" s="2">
        <f>'ExPostGross kWh_Biz'!L42+'ExPostGross kWh_Biz'!AE42+'ExPostGross kWh_Biz'!AX42+'ExPostGross kWh_Biz'!BQ42</f>
        <v>0</v>
      </c>
      <c r="M42" s="2">
        <f>'ExPostGross kWh_Biz'!M42+'ExPostGross kWh_Biz'!AF42+'ExPostGross kWh_Biz'!AY42+'ExPostGross kWh_Biz'!BR42</f>
        <v>0</v>
      </c>
      <c r="N42" s="2">
        <f>'ExPostGross kWh_Biz'!N42+'ExPostGross kWh_Biz'!AG42+'ExPostGross kWh_Biz'!AZ42+'ExPostGross kWh_Biz'!BS42</f>
        <v>0</v>
      </c>
      <c r="O42" s="2">
        <f>'ExPostGross kWh_Biz'!O42+'ExPostGross kWh_Biz'!AH42+'ExPostGross kWh_Biz'!BA42+'ExPostGross kWh_Biz'!BT42</f>
        <v>0</v>
      </c>
      <c r="P42" s="2">
        <f>'ExPostGross kWh_Biz'!P42+'ExPostGross kWh_Biz'!AI42+'ExPostGross kWh_Biz'!BB42+'ExPostGross kWh_Biz'!BU42</f>
        <v>0</v>
      </c>
      <c r="Q42" s="2">
        <f>'ExPostGross kWh_Biz'!Q42+'ExPostGross kWh_Biz'!AJ42+'ExPostGross kWh_Biz'!BC42+'ExPostGross kWh_Biz'!BV42</f>
        <v>0</v>
      </c>
      <c r="R42" s="25">
        <f t="shared" si="4"/>
        <v>0</v>
      </c>
      <c r="T42" s="3"/>
    </row>
    <row r="43" spans="1:20" x14ac:dyDescent="0.25">
      <c r="A43" s="161"/>
      <c r="B43" s="4" t="s">
        <v>36</v>
      </c>
      <c r="C43" s="2">
        <f>'ExPostGross kWh_Biz'!C43+'ExPostGross kWh_Biz'!V43+'ExPostGross kWh_Biz'!AO43+'ExPostGross kWh_Biz'!BH43</f>
        <v>0</v>
      </c>
      <c r="D43" s="2">
        <f>'ExPostGross kWh_Biz'!D43+'ExPostGross kWh_Biz'!W43+'ExPostGross kWh_Biz'!AP43+'ExPostGross kWh_Biz'!BI43</f>
        <v>0</v>
      </c>
      <c r="E43" s="2">
        <f>'ExPostGross kWh_Biz'!E43+'ExPostGross kWh_Biz'!X43+'ExPostGross kWh_Biz'!AQ43+'ExPostGross kWh_Biz'!BJ43</f>
        <v>0</v>
      </c>
      <c r="F43" s="2">
        <f>'ExPostGross kWh_Biz'!F43+'ExPostGross kWh_Biz'!Y43+'ExPostGross kWh_Biz'!AR43+'ExPostGross kWh_Biz'!BK43</f>
        <v>0</v>
      </c>
      <c r="G43" s="2">
        <f>'ExPostGross kWh_Biz'!G43+'ExPostGross kWh_Biz'!Z43+'ExPostGross kWh_Biz'!AS43+'ExPostGross kWh_Biz'!BL43</f>
        <v>0</v>
      </c>
      <c r="H43" s="2">
        <f>'ExPostGross kWh_Biz'!H43+'ExPostGross kWh_Biz'!AA43+'ExPostGross kWh_Biz'!AT43+'ExPostGross kWh_Biz'!BM43</f>
        <v>0</v>
      </c>
      <c r="I43" s="2">
        <f>'ExPostGross kWh_Biz'!I43+'ExPostGross kWh_Biz'!AB43+'ExPostGross kWh_Biz'!AU43+'ExPostGross kWh_Biz'!BN43</f>
        <v>0</v>
      </c>
      <c r="J43" s="2">
        <f>'ExPostGross kWh_Biz'!J43+'ExPostGross kWh_Biz'!AC43+'ExPostGross kWh_Biz'!AV43+'ExPostGross kWh_Biz'!BO43</f>
        <v>0</v>
      </c>
      <c r="K43" s="2">
        <f>'ExPostGross kWh_Biz'!K43+'ExPostGross kWh_Biz'!AD43+'ExPostGross kWh_Biz'!AW43+'ExPostGross kWh_Biz'!BP43</f>
        <v>0</v>
      </c>
      <c r="L43" s="2">
        <f>'ExPostGross kWh_Biz'!L43+'ExPostGross kWh_Biz'!AE43+'ExPostGross kWh_Biz'!AX43+'ExPostGross kWh_Biz'!BQ43</f>
        <v>0</v>
      </c>
      <c r="M43" s="2">
        <f>'ExPostGross kWh_Biz'!M43+'ExPostGross kWh_Biz'!AF43+'ExPostGross kWh_Biz'!AY43+'ExPostGross kWh_Biz'!BR43</f>
        <v>0</v>
      </c>
      <c r="N43" s="2">
        <f>'ExPostGross kWh_Biz'!N43+'ExPostGross kWh_Biz'!AG43+'ExPostGross kWh_Biz'!AZ43+'ExPostGross kWh_Biz'!BS43</f>
        <v>0</v>
      </c>
      <c r="O43" s="2">
        <f>'ExPostGross kWh_Biz'!O43+'ExPostGross kWh_Biz'!AH43+'ExPostGross kWh_Biz'!BA43+'ExPostGross kWh_Biz'!BT43</f>
        <v>0</v>
      </c>
      <c r="P43" s="2">
        <f>'ExPostGross kWh_Biz'!P43+'ExPostGross kWh_Biz'!AI43+'ExPostGross kWh_Biz'!BB43+'ExPostGross kWh_Biz'!BU43</f>
        <v>0</v>
      </c>
      <c r="Q43" s="2">
        <f>'ExPostGross kWh_Biz'!Q43+'ExPostGross kWh_Biz'!AJ43+'ExPostGross kWh_Biz'!BC43+'ExPostGross kWh_Biz'!BV43</f>
        <v>0</v>
      </c>
      <c r="R43" s="25">
        <f t="shared" si="4"/>
        <v>0</v>
      </c>
      <c r="T43" s="3"/>
    </row>
    <row r="44" spans="1:20" x14ac:dyDescent="0.25">
      <c r="A44" s="161"/>
      <c r="B44" s="4" t="s">
        <v>35</v>
      </c>
      <c r="C44" s="2">
        <f>'ExPostGross kWh_Biz'!C44+'ExPostGross kWh_Biz'!V44+'ExPostGross kWh_Biz'!AO44+'ExPostGross kWh_Biz'!BH44</f>
        <v>0</v>
      </c>
      <c r="D44" s="2">
        <f>'ExPostGross kWh_Biz'!D44+'ExPostGross kWh_Biz'!W44+'ExPostGross kWh_Biz'!AP44+'ExPostGross kWh_Biz'!BI44</f>
        <v>0</v>
      </c>
      <c r="E44" s="2">
        <f>'ExPostGross kWh_Biz'!E44+'ExPostGross kWh_Biz'!X44+'ExPostGross kWh_Biz'!AQ44+'ExPostGross kWh_Biz'!BJ44</f>
        <v>0</v>
      </c>
      <c r="F44" s="2">
        <f>'ExPostGross kWh_Biz'!F44+'ExPostGross kWh_Biz'!Y44+'ExPostGross kWh_Biz'!AR44+'ExPostGross kWh_Biz'!BK44</f>
        <v>0</v>
      </c>
      <c r="G44" s="2">
        <f>'ExPostGross kWh_Biz'!G44+'ExPostGross kWh_Biz'!Z44+'ExPostGross kWh_Biz'!AS44+'ExPostGross kWh_Biz'!BL44</f>
        <v>0</v>
      </c>
      <c r="H44" s="2">
        <f>'ExPostGross kWh_Biz'!H44+'ExPostGross kWh_Biz'!AA44+'ExPostGross kWh_Biz'!AT44+'ExPostGross kWh_Biz'!BM44</f>
        <v>0</v>
      </c>
      <c r="I44" s="2">
        <f>'ExPostGross kWh_Biz'!I44+'ExPostGross kWh_Biz'!AB44+'ExPostGross kWh_Biz'!AU44+'ExPostGross kWh_Biz'!BN44</f>
        <v>0</v>
      </c>
      <c r="J44" s="2">
        <f>'ExPostGross kWh_Biz'!J44+'ExPostGross kWh_Biz'!AC44+'ExPostGross kWh_Biz'!AV44+'ExPostGross kWh_Biz'!BO44</f>
        <v>0</v>
      </c>
      <c r="K44" s="2">
        <f>'ExPostGross kWh_Biz'!K44+'ExPostGross kWh_Biz'!AD44+'ExPostGross kWh_Biz'!AW44+'ExPostGross kWh_Biz'!BP44</f>
        <v>0</v>
      </c>
      <c r="L44" s="2">
        <f>'ExPostGross kWh_Biz'!L44+'ExPostGross kWh_Biz'!AE44+'ExPostGross kWh_Biz'!AX44+'ExPostGross kWh_Biz'!BQ44</f>
        <v>0</v>
      </c>
      <c r="M44" s="2">
        <f>'ExPostGross kWh_Biz'!M44+'ExPostGross kWh_Biz'!AF44+'ExPostGross kWh_Biz'!AY44+'ExPostGross kWh_Biz'!BR44</f>
        <v>0</v>
      </c>
      <c r="N44" s="2">
        <f>'ExPostGross kWh_Biz'!N44+'ExPostGross kWh_Biz'!AG44+'ExPostGross kWh_Biz'!AZ44+'ExPostGross kWh_Biz'!BS44</f>
        <v>0</v>
      </c>
      <c r="O44" s="2">
        <f>'ExPostGross kWh_Biz'!O44+'ExPostGross kWh_Biz'!AH44+'ExPostGross kWh_Biz'!BA44+'ExPostGross kWh_Biz'!BT44</f>
        <v>0</v>
      </c>
      <c r="P44" s="2">
        <f>'ExPostGross kWh_Biz'!P44+'ExPostGross kWh_Biz'!AI44+'ExPostGross kWh_Biz'!BB44+'ExPostGross kWh_Biz'!BU44</f>
        <v>0</v>
      </c>
      <c r="Q44" s="2">
        <f>'ExPostGross kWh_Biz'!Q44+'ExPostGross kWh_Biz'!AJ44+'ExPostGross kWh_Biz'!BC44+'ExPostGross kWh_Biz'!BV44</f>
        <v>0</v>
      </c>
      <c r="R44" s="25">
        <f t="shared" si="4"/>
        <v>0</v>
      </c>
      <c r="T44" s="3"/>
    </row>
    <row r="45" spans="1:20" x14ac:dyDescent="0.25">
      <c r="A45" s="161"/>
      <c r="B45" s="4" t="s">
        <v>34</v>
      </c>
      <c r="C45" s="2">
        <f>'ExPostGross kWh_Biz'!C45+'ExPostGross kWh_Biz'!V45+'ExPostGross kWh_Biz'!AO45+'ExPostGross kWh_Biz'!BH45</f>
        <v>0</v>
      </c>
      <c r="D45" s="2">
        <f>'ExPostGross kWh_Biz'!D45+'ExPostGross kWh_Biz'!W45+'ExPostGross kWh_Biz'!AP45+'ExPostGross kWh_Biz'!BI45</f>
        <v>0</v>
      </c>
      <c r="E45" s="2">
        <f>'ExPostGross kWh_Biz'!E45+'ExPostGross kWh_Biz'!X45+'ExPostGross kWh_Biz'!AQ45+'ExPostGross kWh_Biz'!BJ45</f>
        <v>0</v>
      </c>
      <c r="F45" s="2">
        <f>'ExPostGross kWh_Biz'!F45+'ExPostGross kWh_Biz'!Y45+'ExPostGross kWh_Biz'!AR45+'ExPostGross kWh_Biz'!BK45</f>
        <v>0</v>
      </c>
      <c r="G45" s="2">
        <f>'ExPostGross kWh_Biz'!G45+'ExPostGross kWh_Biz'!Z45+'ExPostGross kWh_Biz'!AS45+'ExPostGross kWh_Biz'!BL45</f>
        <v>0</v>
      </c>
      <c r="H45" s="2">
        <f>'ExPostGross kWh_Biz'!H45+'ExPostGross kWh_Biz'!AA45+'ExPostGross kWh_Biz'!AT45+'ExPostGross kWh_Biz'!BM45</f>
        <v>0</v>
      </c>
      <c r="I45" s="2">
        <f>'ExPostGross kWh_Biz'!I45+'ExPostGross kWh_Biz'!AB45+'ExPostGross kWh_Biz'!AU45+'ExPostGross kWh_Biz'!BN45</f>
        <v>0</v>
      </c>
      <c r="J45" s="2">
        <f>'ExPostGross kWh_Biz'!J45+'ExPostGross kWh_Biz'!AC45+'ExPostGross kWh_Biz'!AV45+'ExPostGross kWh_Biz'!BO45</f>
        <v>0</v>
      </c>
      <c r="K45" s="2">
        <f>'ExPostGross kWh_Biz'!K45+'ExPostGross kWh_Biz'!AD45+'ExPostGross kWh_Biz'!AW45+'ExPostGross kWh_Biz'!BP45</f>
        <v>0</v>
      </c>
      <c r="L45" s="2">
        <f>'ExPostGross kWh_Biz'!L45+'ExPostGross kWh_Biz'!AE45+'ExPostGross kWh_Biz'!AX45+'ExPostGross kWh_Biz'!BQ45</f>
        <v>0</v>
      </c>
      <c r="M45" s="2">
        <f>'ExPostGross kWh_Biz'!M45+'ExPostGross kWh_Biz'!AF45+'ExPostGross kWh_Biz'!AY45+'ExPostGross kWh_Biz'!BR45</f>
        <v>0</v>
      </c>
      <c r="N45" s="2">
        <f>'ExPostGross kWh_Biz'!N45+'ExPostGross kWh_Biz'!AG45+'ExPostGross kWh_Biz'!AZ45+'ExPostGross kWh_Biz'!BS45</f>
        <v>0</v>
      </c>
      <c r="O45" s="2">
        <f>'ExPostGross kWh_Biz'!O45+'ExPostGross kWh_Biz'!AH45+'ExPostGross kWh_Biz'!BA45+'ExPostGross kWh_Biz'!BT45</f>
        <v>0</v>
      </c>
      <c r="P45" s="2">
        <f>'ExPostGross kWh_Biz'!P45+'ExPostGross kWh_Biz'!AI45+'ExPostGross kWh_Biz'!BB45+'ExPostGross kWh_Biz'!BU45</f>
        <v>0</v>
      </c>
      <c r="Q45" s="2">
        <f>'ExPostGross kWh_Biz'!Q45+'ExPostGross kWh_Biz'!AJ45+'ExPostGross kWh_Biz'!BC45+'ExPostGross kWh_Biz'!BV45</f>
        <v>0</v>
      </c>
      <c r="R45" s="25">
        <f t="shared" si="4"/>
        <v>0</v>
      </c>
      <c r="T45" s="3"/>
    </row>
    <row r="46" spans="1:20" x14ac:dyDescent="0.25">
      <c r="A46" s="161"/>
      <c r="B46" s="29" t="s">
        <v>33</v>
      </c>
      <c r="C46" s="2">
        <f>'ExPostGross kWh_Biz'!C46+'ExPostGross kWh_Biz'!V46+'ExPostGross kWh_Biz'!AO46+'ExPostGross kWh_Biz'!BH46</f>
        <v>0</v>
      </c>
      <c r="D46" s="2">
        <f>'ExPostGross kWh_Biz'!D46+'ExPostGross kWh_Biz'!W46+'ExPostGross kWh_Biz'!AP46+'ExPostGross kWh_Biz'!BI46</f>
        <v>0</v>
      </c>
      <c r="E46" s="2">
        <f>'ExPostGross kWh_Biz'!E46+'ExPostGross kWh_Biz'!X46+'ExPostGross kWh_Biz'!AQ46+'ExPostGross kWh_Biz'!BJ46</f>
        <v>0</v>
      </c>
      <c r="F46" s="2">
        <f>'ExPostGross kWh_Biz'!F46+'ExPostGross kWh_Biz'!Y46+'ExPostGross kWh_Biz'!AR46+'ExPostGross kWh_Biz'!BK46</f>
        <v>0</v>
      </c>
      <c r="G46" s="2">
        <f>'ExPostGross kWh_Biz'!G46+'ExPostGross kWh_Biz'!Z46+'ExPostGross kWh_Biz'!AS46+'ExPostGross kWh_Biz'!BL46</f>
        <v>0</v>
      </c>
      <c r="H46" s="2">
        <f>'ExPostGross kWh_Biz'!H46+'ExPostGross kWh_Biz'!AA46+'ExPostGross kWh_Biz'!AT46+'ExPostGross kWh_Biz'!BM46</f>
        <v>0</v>
      </c>
      <c r="I46" s="2">
        <f>'ExPostGross kWh_Biz'!I46+'ExPostGross kWh_Biz'!AB46+'ExPostGross kWh_Biz'!AU46+'ExPostGross kWh_Biz'!BN46</f>
        <v>0</v>
      </c>
      <c r="J46" s="2">
        <f>'ExPostGross kWh_Biz'!J46+'ExPostGross kWh_Biz'!AC46+'ExPostGross kWh_Biz'!AV46+'ExPostGross kWh_Biz'!BO46</f>
        <v>0</v>
      </c>
      <c r="K46" s="2">
        <f>'ExPostGross kWh_Biz'!K46+'ExPostGross kWh_Biz'!AD46+'ExPostGross kWh_Biz'!AW46+'ExPostGross kWh_Biz'!BP46</f>
        <v>0</v>
      </c>
      <c r="L46" s="2">
        <f>'ExPostGross kWh_Biz'!L46+'ExPostGross kWh_Biz'!AE46+'ExPostGross kWh_Biz'!AX46+'ExPostGross kWh_Biz'!BQ46</f>
        <v>0</v>
      </c>
      <c r="M46" s="2">
        <f>'ExPostGross kWh_Biz'!M46+'ExPostGross kWh_Biz'!AF46+'ExPostGross kWh_Biz'!AY46+'ExPostGross kWh_Biz'!BR46</f>
        <v>0</v>
      </c>
      <c r="N46" s="2">
        <f>'ExPostGross kWh_Biz'!N46+'ExPostGross kWh_Biz'!AG46+'ExPostGross kWh_Biz'!AZ46+'ExPostGross kWh_Biz'!BS46</f>
        <v>0</v>
      </c>
      <c r="O46" s="2">
        <f>'ExPostGross kWh_Biz'!O46+'ExPostGross kWh_Biz'!AH46+'ExPostGross kWh_Biz'!BA46+'ExPostGross kWh_Biz'!BT46</f>
        <v>0</v>
      </c>
      <c r="P46" s="2">
        <f>'ExPostGross kWh_Biz'!P46+'ExPostGross kWh_Biz'!AI46+'ExPostGross kWh_Biz'!BB46+'ExPostGross kWh_Biz'!BU46</f>
        <v>0</v>
      </c>
      <c r="Q46" s="2">
        <f>'ExPostGross kWh_Biz'!Q46+'ExPostGross kWh_Biz'!AJ46+'ExPostGross kWh_Biz'!BC46+'ExPostGross kWh_Biz'!BV46</f>
        <v>0</v>
      </c>
      <c r="R46" s="25">
        <f t="shared" si="4"/>
        <v>0</v>
      </c>
      <c r="T46" s="3"/>
    </row>
    <row r="47" spans="1:20" x14ac:dyDescent="0.25">
      <c r="A47" s="161"/>
      <c r="B47" s="29" t="s">
        <v>32</v>
      </c>
      <c r="C47" s="2">
        <f>'ExPostGross kWh_Biz'!C47+'ExPostGross kWh_Biz'!V47+'ExPostGross kWh_Biz'!AO47+'ExPostGross kWh_Biz'!BH47</f>
        <v>0</v>
      </c>
      <c r="D47" s="2">
        <f>'ExPostGross kWh_Biz'!D47+'ExPostGross kWh_Biz'!W47+'ExPostGross kWh_Biz'!AP47+'ExPostGross kWh_Biz'!BI47</f>
        <v>0</v>
      </c>
      <c r="E47" s="2">
        <f>'ExPostGross kWh_Biz'!E47+'ExPostGross kWh_Biz'!X47+'ExPostGross kWh_Biz'!AQ47+'ExPostGross kWh_Biz'!BJ47</f>
        <v>0</v>
      </c>
      <c r="F47" s="2">
        <f>'ExPostGross kWh_Biz'!F47+'ExPostGross kWh_Biz'!Y47+'ExPostGross kWh_Biz'!AR47+'ExPostGross kWh_Biz'!BK47</f>
        <v>0</v>
      </c>
      <c r="G47" s="2">
        <f>'ExPostGross kWh_Biz'!G47+'ExPostGross kWh_Biz'!Z47+'ExPostGross kWh_Biz'!AS47+'ExPostGross kWh_Biz'!BL47</f>
        <v>0</v>
      </c>
      <c r="H47" s="2">
        <f>'ExPostGross kWh_Biz'!H47+'ExPostGross kWh_Biz'!AA47+'ExPostGross kWh_Biz'!AT47+'ExPostGross kWh_Biz'!BM47</f>
        <v>0</v>
      </c>
      <c r="I47" s="2">
        <f>'ExPostGross kWh_Biz'!I47+'ExPostGross kWh_Biz'!AB47+'ExPostGross kWh_Biz'!AU47+'ExPostGross kWh_Biz'!BN47</f>
        <v>0</v>
      </c>
      <c r="J47" s="2">
        <f>'ExPostGross kWh_Biz'!J47+'ExPostGross kWh_Biz'!AC47+'ExPostGross kWh_Biz'!AV47+'ExPostGross kWh_Biz'!BO47</f>
        <v>0</v>
      </c>
      <c r="K47" s="2">
        <f>'ExPostGross kWh_Biz'!K47+'ExPostGross kWh_Biz'!AD47+'ExPostGross kWh_Biz'!AW47+'ExPostGross kWh_Biz'!BP47</f>
        <v>0</v>
      </c>
      <c r="L47" s="2">
        <f>'ExPostGross kWh_Biz'!L47+'ExPostGross kWh_Biz'!AE47+'ExPostGross kWh_Biz'!AX47+'ExPostGross kWh_Biz'!BQ47</f>
        <v>0</v>
      </c>
      <c r="M47" s="2">
        <f>'ExPostGross kWh_Biz'!M47+'ExPostGross kWh_Biz'!AF47+'ExPostGross kWh_Biz'!AY47+'ExPostGross kWh_Biz'!BR47</f>
        <v>0</v>
      </c>
      <c r="N47" s="2">
        <f>'ExPostGross kWh_Biz'!N47+'ExPostGross kWh_Biz'!AG47+'ExPostGross kWh_Biz'!AZ47+'ExPostGross kWh_Biz'!BS47</f>
        <v>0</v>
      </c>
      <c r="O47" s="2">
        <f>'ExPostGross kWh_Biz'!O47+'ExPostGross kWh_Biz'!AH47+'ExPostGross kWh_Biz'!BA47+'ExPostGross kWh_Biz'!BT47</f>
        <v>0</v>
      </c>
      <c r="P47" s="2">
        <f>'ExPostGross kWh_Biz'!P47+'ExPostGross kWh_Biz'!AI47+'ExPostGross kWh_Biz'!BB47+'ExPostGross kWh_Biz'!BU47</f>
        <v>0</v>
      </c>
      <c r="Q47" s="2">
        <f>'ExPostGross kWh_Biz'!Q47+'ExPostGross kWh_Biz'!AJ47+'ExPostGross kWh_Biz'!BC47+'ExPostGross kWh_Biz'!BV47</f>
        <v>0</v>
      </c>
      <c r="R47" s="25">
        <f t="shared" si="4"/>
        <v>0</v>
      </c>
      <c r="T47" s="3"/>
    </row>
    <row r="48" spans="1:20" ht="15.75" thickBot="1" x14ac:dyDescent="0.3">
      <c r="A48" s="162"/>
      <c r="B48" s="29" t="s">
        <v>31</v>
      </c>
      <c r="C48" s="2">
        <f>'ExPostGross kWh_Biz'!C48+'ExPostGross kWh_Biz'!V48+'ExPostGross kWh_Biz'!AO48+'ExPostGross kWh_Biz'!BH48</f>
        <v>0</v>
      </c>
      <c r="D48" s="2">
        <f>'ExPostGross kWh_Biz'!D48+'ExPostGross kWh_Biz'!W48+'ExPostGross kWh_Biz'!AP48+'ExPostGross kWh_Biz'!BI48</f>
        <v>0</v>
      </c>
      <c r="E48" s="2">
        <f>'ExPostGross kWh_Biz'!E48+'ExPostGross kWh_Biz'!X48+'ExPostGross kWh_Biz'!AQ48+'ExPostGross kWh_Biz'!BJ48</f>
        <v>0</v>
      </c>
      <c r="F48" s="2">
        <f>'ExPostGross kWh_Biz'!F48+'ExPostGross kWh_Biz'!Y48+'ExPostGross kWh_Biz'!AR48+'ExPostGross kWh_Biz'!BK48</f>
        <v>0</v>
      </c>
      <c r="G48" s="2">
        <f>'ExPostGross kWh_Biz'!G48+'ExPostGross kWh_Biz'!Z48+'ExPostGross kWh_Biz'!AS48+'ExPostGross kWh_Biz'!BL48</f>
        <v>0</v>
      </c>
      <c r="H48" s="2">
        <f>'ExPostGross kWh_Biz'!H48+'ExPostGross kWh_Biz'!AA48+'ExPostGross kWh_Biz'!AT48+'ExPostGross kWh_Biz'!BM48</f>
        <v>0</v>
      </c>
      <c r="I48" s="2">
        <f>'ExPostGross kWh_Biz'!I48+'ExPostGross kWh_Biz'!AB48+'ExPostGross kWh_Biz'!AU48+'ExPostGross kWh_Biz'!BN48</f>
        <v>0</v>
      </c>
      <c r="J48" s="2">
        <f>'ExPostGross kWh_Biz'!J48+'ExPostGross kWh_Biz'!AC48+'ExPostGross kWh_Biz'!AV48+'ExPostGross kWh_Biz'!BO48</f>
        <v>0</v>
      </c>
      <c r="K48" s="2">
        <f>'ExPostGross kWh_Biz'!K48+'ExPostGross kWh_Biz'!AD48+'ExPostGross kWh_Biz'!AW48+'ExPostGross kWh_Biz'!BP48</f>
        <v>0</v>
      </c>
      <c r="L48" s="2">
        <f>'ExPostGross kWh_Biz'!L48+'ExPostGross kWh_Biz'!AE48+'ExPostGross kWh_Biz'!AX48+'ExPostGross kWh_Biz'!BQ48</f>
        <v>0</v>
      </c>
      <c r="M48" s="2">
        <f>'ExPostGross kWh_Biz'!M48+'ExPostGross kWh_Biz'!AF48+'ExPostGross kWh_Biz'!AY48+'ExPostGross kWh_Biz'!BR48</f>
        <v>0</v>
      </c>
      <c r="N48" s="2">
        <f>'ExPostGross kWh_Biz'!N48+'ExPostGross kWh_Biz'!AG48+'ExPostGross kWh_Biz'!AZ48+'ExPostGross kWh_Biz'!BS48</f>
        <v>0</v>
      </c>
      <c r="O48" s="2">
        <f>'ExPostGross kWh_Biz'!O48+'ExPostGross kWh_Biz'!AH48+'ExPostGross kWh_Biz'!BA48+'ExPostGross kWh_Biz'!BT48</f>
        <v>0</v>
      </c>
      <c r="P48" s="2">
        <f>'ExPostGross kWh_Biz'!P48+'ExPostGross kWh_Biz'!AI48+'ExPostGross kWh_Biz'!BB48+'ExPostGross kWh_Biz'!BU48</f>
        <v>0</v>
      </c>
      <c r="Q48" s="2">
        <f>'ExPostGross kWh_Biz'!Q48+'ExPostGross kWh_Biz'!AJ48+'ExPostGross kWh_Biz'!BC48+'ExPostGross kWh_Biz'!BV48</f>
        <v>0</v>
      </c>
      <c r="R48" s="25">
        <f t="shared" si="4"/>
        <v>0</v>
      </c>
      <c r="T48" s="3"/>
    </row>
    <row r="49" spans="1:20" ht="21.75" thickBot="1" x14ac:dyDescent="0.3">
      <c r="A49" s="28"/>
      <c r="B49" s="9" t="s">
        <v>13</v>
      </c>
      <c r="C49" s="8">
        <f>SUM(C36:C48)</f>
        <v>0</v>
      </c>
      <c r="D49" s="8">
        <f t="shared" ref="D49:Q49" si="5">SUM(D36:D48)</f>
        <v>0</v>
      </c>
      <c r="E49" s="8">
        <f t="shared" si="5"/>
        <v>0</v>
      </c>
      <c r="F49" s="8">
        <f t="shared" si="5"/>
        <v>0</v>
      </c>
      <c r="G49" s="8">
        <f t="shared" si="5"/>
        <v>0</v>
      </c>
      <c r="H49" s="8">
        <f t="shared" si="5"/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  <c r="L49" s="8">
        <f t="shared" si="5"/>
        <v>0</v>
      </c>
      <c r="M49" s="8">
        <f t="shared" si="5"/>
        <v>0</v>
      </c>
      <c r="N49" s="8">
        <f t="shared" si="5"/>
        <v>0</v>
      </c>
      <c r="O49" s="8">
        <f t="shared" si="5"/>
        <v>0</v>
      </c>
      <c r="P49" s="8">
        <f t="shared" si="5"/>
        <v>0</v>
      </c>
      <c r="Q49" s="8">
        <f t="shared" si="5"/>
        <v>0</v>
      </c>
      <c r="R49" s="7">
        <f t="shared" si="4"/>
        <v>0</v>
      </c>
      <c r="T49" s="3"/>
    </row>
    <row r="50" spans="1:20" ht="21.75" thickBot="1" x14ac:dyDescent="0.3">
      <c r="A50" s="28"/>
      <c r="R50" s="77">
        <f>SUM(C36:Q48)</f>
        <v>0</v>
      </c>
      <c r="T50" s="3"/>
    </row>
    <row r="51" spans="1:20" ht="21.75" thickBot="1" x14ac:dyDescent="0.3">
      <c r="A51" s="28"/>
      <c r="B51" s="14" t="s">
        <v>11</v>
      </c>
      <c r="C51" s="58" t="s">
        <v>26</v>
      </c>
      <c r="D51" s="58" t="s">
        <v>25</v>
      </c>
      <c r="E51" s="58" t="s">
        <v>24</v>
      </c>
      <c r="F51" s="58" t="s">
        <v>23</v>
      </c>
      <c r="G51" s="58" t="s">
        <v>22</v>
      </c>
      <c r="H51" s="58" t="s">
        <v>21</v>
      </c>
      <c r="I51" s="58" t="s">
        <v>20</v>
      </c>
      <c r="J51" s="58" t="s">
        <v>19</v>
      </c>
      <c r="K51" s="58" t="s">
        <v>18</v>
      </c>
      <c r="L51" s="58" t="s">
        <v>17</v>
      </c>
      <c r="M51" s="58" t="s">
        <v>16</v>
      </c>
      <c r="N51" s="58" t="s">
        <v>15</v>
      </c>
      <c r="O51" s="58" t="s">
        <v>26</v>
      </c>
      <c r="P51" s="58" t="s">
        <v>25</v>
      </c>
      <c r="Q51" s="58" t="s">
        <v>24</v>
      </c>
      <c r="R51" s="54" t="s">
        <v>10</v>
      </c>
      <c r="T51" s="3"/>
    </row>
    <row r="52" spans="1:20" ht="14.65" customHeight="1" x14ac:dyDescent="0.25">
      <c r="A52" s="160" t="s">
        <v>49</v>
      </c>
      <c r="B52" s="23" t="s">
        <v>43</v>
      </c>
      <c r="C52" s="12">
        <f>'ExPostGross kWh_Biz'!C52+'ExPostGross kWh_Biz'!V52+'ExPostGross kWh_Biz'!AO52+'ExPostGross kWh_Biz'!BH52</f>
        <v>0</v>
      </c>
      <c r="D52" s="12">
        <f>'ExPostGross kWh_Biz'!D52+'ExPostGross kWh_Biz'!W52+'ExPostGross kWh_Biz'!AP52+'ExPostGross kWh_Biz'!BI52</f>
        <v>0</v>
      </c>
      <c r="E52" s="12">
        <f>'ExPostGross kWh_Biz'!E52+'ExPostGross kWh_Biz'!X52+'ExPostGross kWh_Biz'!AQ52+'ExPostGross kWh_Biz'!BJ52</f>
        <v>0</v>
      </c>
      <c r="F52" s="12">
        <f>'ExPostGross kWh_Biz'!F52+'ExPostGross kWh_Biz'!Y52+'ExPostGross kWh_Biz'!AR52+'ExPostGross kWh_Biz'!BK52</f>
        <v>0</v>
      </c>
      <c r="G52" s="12">
        <f>'ExPostGross kWh_Biz'!G52+'ExPostGross kWh_Biz'!Z52+'ExPostGross kWh_Biz'!AS52+'ExPostGross kWh_Biz'!BL52</f>
        <v>0</v>
      </c>
      <c r="H52" s="12">
        <f>'ExPostGross kWh_Biz'!H52+'ExPostGross kWh_Biz'!AA52+'ExPostGross kWh_Biz'!AT52+'ExPostGross kWh_Biz'!BM52</f>
        <v>0</v>
      </c>
      <c r="I52" s="12">
        <f>'ExPostGross kWh_Biz'!I52+'ExPostGross kWh_Biz'!AB52+'ExPostGross kWh_Biz'!AU52+'ExPostGross kWh_Biz'!BN52</f>
        <v>0</v>
      </c>
      <c r="J52" s="12">
        <f>'ExPostGross kWh_Biz'!J52+'ExPostGross kWh_Biz'!AC52+'ExPostGross kWh_Biz'!AV52+'ExPostGross kWh_Biz'!BO52</f>
        <v>71852</v>
      </c>
      <c r="K52" s="12">
        <f>'ExPostGross kWh_Biz'!K52+'ExPostGross kWh_Biz'!AD52+'ExPostGross kWh_Biz'!AW52+'ExPostGross kWh_Biz'!BP52</f>
        <v>7696</v>
      </c>
      <c r="L52" s="12">
        <f>'ExPostGross kWh_Biz'!L52+'ExPostGross kWh_Biz'!AE52+'ExPostGross kWh_Biz'!AX52+'ExPostGross kWh_Biz'!BQ52</f>
        <v>0</v>
      </c>
      <c r="M52" s="12">
        <f>'ExPostGross kWh_Biz'!M52+'ExPostGross kWh_Biz'!AF52+'ExPostGross kWh_Biz'!AY52+'ExPostGross kWh_Biz'!BR52</f>
        <v>0</v>
      </c>
      <c r="N52" s="12">
        <f>'ExPostGross kWh_Biz'!N52+'ExPostGross kWh_Biz'!AG52+'ExPostGross kWh_Biz'!AZ52+'ExPostGross kWh_Biz'!BS52</f>
        <v>744613</v>
      </c>
      <c r="O52" s="12">
        <f>'ExPostGross kWh_Biz'!O52+'ExPostGross kWh_Biz'!AH52+'ExPostGross kWh_Biz'!BA52+'ExPostGross kWh_Biz'!BT52</f>
        <v>0</v>
      </c>
      <c r="P52" s="12">
        <f>'ExPostGross kWh_Biz'!P52+'ExPostGross kWh_Biz'!AI52+'ExPostGross kWh_Biz'!BB52+'ExPostGross kWh_Biz'!BU52</f>
        <v>0</v>
      </c>
      <c r="Q52" s="12">
        <f>'ExPostGross kWh_Biz'!Q52+'ExPostGross kWh_Biz'!AJ52+'ExPostGross kWh_Biz'!BC52+'ExPostGross kWh_Biz'!BV52</f>
        <v>0</v>
      </c>
      <c r="R52" s="26">
        <f t="shared" ref="R52:R65" si="6">SUM(C52:Q52)</f>
        <v>824161</v>
      </c>
      <c r="T52" s="3"/>
    </row>
    <row r="53" spans="1:20" x14ac:dyDescent="0.25">
      <c r="A53" s="161"/>
      <c r="B53" s="5" t="s">
        <v>42</v>
      </c>
      <c r="C53" s="2">
        <f>'ExPostGross kWh_Biz'!C53+'ExPostGross kWh_Biz'!V53+'ExPostGross kWh_Biz'!AO53+'ExPostGross kWh_Biz'!BH53</f>
        <v>0</v>
      </c>
      <c r="D53" s="2">
        <f>'ExPostGross kWh_Biz'!D53+'ExPostGross kWh_Biz'!W53+'ExPostGross kWh_Biz'!AP53+'ExPostGross kWh_Biz'!BI53</f>
        <v>0</v>
      </c>
      <c r="E53" s="2">
        <f>'ExPostGross kWh_Biz'!E53+'ExPostGross kWh_Biz'!X53+'ExPostGross kWh_Biz'!AQ53+'ExPostGross kWh_Biz'!BJ53</f>
        <v>0</v>
      </c>
      <c r="F53" s="2">
        <f>'ExPostGross kWh_Biz'!F53+'ExPostGross kWh_Biz'!Y53+'ExPostGross kWh_Biz'!AR53+'ExPostGross kWh_Biz'!BK53</f>
        <v>0</v>
      </c>
      <c r="G53" s="2">
        <f>'ExPostGross kWh_Biz'!G53+'ExPostGross kWh_Biz'!Z53+'ExPostGross kWh_Biz'!AS53+'ExPostGross kWh_Biz'!BL53</f>
        <v>0</v>
      </c>
      <c r="H53" s="2">
        <f>'ExPostGross kWh_Biz'!H53+'ExPostGross kWh_Biz'!AA53+'ExPostGross kWh_Biz'!AT53+'ExPostGross kWh_Biz'!BM53</f>
        <v>0</v>
      </c>
      <c r="I53" s="2">
        <f>'ExPostGross kWh_Biz'!I53+'ExPostGross kWh_Biz'!AB53+'ExPostGross kWh_Biz'!AU53+'ExPostGross kWh_Biz'!BN53</f>
        <v>0</v>
      </c>
      <c r="J53" s="2">
        <f>'ExPostGross kWh_Biz'!J53+'ExPostGross kWh_Biz'!AC53+'ExPostGross kWh_Biz'!AV53+'ExPostGross kWh_Biz'!BO53</f>
        <v>0</v>
      </c>
      <c r="K53" s="2">
        <f>'ExPostGross kWh_Biz'!K53+'ExPostGross kWh_Biz'!AD53+'ExPostGross kWh_Biz'!AW53+'ExPostGross kWh_Biz'!BP53</f>
        <v>0</v>
      </c>
      <c r="L53" s="2">
        <f>'ExPostGross kWh_Biz'!L53+'ExPostGross kWh_Biz'!AE53+'ExPostGross kWh_Biz'!AX53+'ExPostGross kWh_Biz'!BQ53</f>
        <v>0</v>
      </c>
      <c r="M53" s="2">
        <f>'ExPostGross kWh_Biz'!M53+'ExPostGross kWh_Biz'!AF53+'ExPostGross kWh_Biz'!AY53+'ExPostGross kWh_Biz'!BR53</f>
        <v>0</v>
      </c>
      <c r="N53" s="2">
        <f>'ExPostGross kWh_Biz'!N53+'ExPostGross kWh_Biz'!AG53+'ExPostGross kWh_Biz'!AZ53+'ExPostGross kWh_Biz'!BS53</f>
        <v>0</v>
      </c>
      <c r="O53" s="2">
        <f>'ExPostGross kWh_Biz'!O53+'ExPostGross kWh_Biz'!AH53+'ExPostGross kWh_Biz'!BA53+'ExPostGross kWh_Biz'!BT53</f>
        <v>0</v>
      </c>
      <c r="P53" s="2">
        <f>'ExPostGross kWh_Biz'!P53+'ExPostGross kWh_Biz'!AI53+'ExPostGross kWh_Biz'!BB53+'ExPostGross kWh_Biz'!BU53</f>
        <v>0</v>
      </c>
      <c r="Q53" s="2">
        <f>'ExPostGross kWh_Biz'!Q53+'ExPostGross kWh_Biz'!AJ53+'ExPostGross kWh_Biz'!BC53+'ExPostGross kWh_Biz'!BV53</f>
        <v>0</v>
      </c>
      <c r="R53" s="25">
        <f t="shared" si="6"/>
        <v>0</v>
      </c>
      <c r="T53" s="3"/>
    </row>
    <row r="54" spans="1:20" x14ac:dyDescent="0.25">
      <c r="A54" s="161"/>
      <c r="B54" s="4" t="s">
        <v>41</v>
      </c>
      <c r="C54" s="2">
        <f>'ExPostGross kWh_Biz'!C54+'ExPostGross kWh_Biz'!V54+'ExPostGross kWh_Biz'!AO54+'ExPostGross kWh_Biz'!BH54</f>
        <v>0</v>
      </c>
      <c r="D54" s="2">
        <f>'ExPostGross kWh_Biz'!D54+'ExPostGross kWh_Biz'!W54+'ExPostGross kWh_Biz'!AP54+'ExPostGross kWh_Biz'!BI54</f>
        <v>0</v>
      </c>
      <c r="E54" s="2">
        <f>'ExPostGross kWh_Biz'!E54+'ExPostGross kWh_Biz'!X54+'ExPostGross kWh_Biz'!AQ54+'ExPostGross kWh_Biz'!BJ54</f>
        <v>0</v>
      </c>
      <c r="F54" s="2">
        <f>'ExPostGross kWh_Biz'!F54+'ExPostGross kWh_Biz'!Y54+'ExPostGross kWh_Biz'!AR54+'ExPostGross kWh_Biz'!BK54</f>
        <v>0</v>
      </c>
      <c r="G54" s="2">
        <f>'ExPostGross kWh_Biz'!G54+'ExPostGross kWh_Biz'!Z54+'ExPostGross kWh_Biz'!AS54+'ExPostGross kWh_Biz'!BL54</f>
        <v>0</v>
      </c>
      <c r="H54" s="2">
        <f>'ExPostGross kWh_Biz'!H54+'ExPostGross kWh_Biz'!AA54+'ExPostGross kWh_Biz'!AT54+'ExPostGross kWh_Biz'!BM54</f>
        <v>0</v>
      </c>
      <c r="I54" s="2">
        <f>'ExPostGross kWh_Biz'!I54+'ExPostGross kWh_Biz'!AB54+'ExPostGross kWh_Biz'!AU54+'ExPostGross kWh_Biz'!BN54</f>
        <v>0</v>
      </c>
      <c r="J54" s="2">
        <f>'ExPostGross kWh_Biz'!J54+'ExPostGross kWh_Biz'!AC54+'ExPostGross kWh_Biz'!AV54+'ExPostGross kWh_Biz'!BO54</f>
        <v>0</v>
      </c>
      <c r="K54" s="2">
        <f>'ExPostGross kWh_Biz'!K54+'ExPostGross kWh_Biz'!AD54+'ExPostGross kWh_Biz'!AW54+'ExPostGross kWh_Biz'!BP54</f>
        <v>0</v>
      </c>
      <c r="L54" s="2">
        <f>'ExPostGross kWh_Biz'!L54+'ExPostGross kWh_Biz'!AE54+'ExPostGross kWh_Biz'!AX54+'ExPostGross kWh_Biz'!BQ54</f>
        <v>0</v>
      </c>
      <c r="M54" s="2">
        <f>'ExPostGross kWh_Biz'!M54+'ExPostGross kWh_Biz'!AF54+'ExPostGross kWh_Biz'!AY54+'ExPostGross kWh_Biz'!BR54</f>
        <v>0</v>
      </c>
      <c r="N54" s="2">
        <f>'ExPostGross kWh_Biz'!N54+'ExPostGross kWh_Biz'!AG54+'ExPostGross kWh_Biz'!AZ54+'ExPostGross kWh_Biz'!BS54</f>
        <v>0</v>
      </c>
      <c r="O54" s="2">
        <f>'ExPostGross kWh_Biz'!O54+'ExPostGross kWh_Biz'!AH54+'ExPostGross kWh_Biz'!BA54+'ExPostGross kWh_Biz'!BT54</f>
        <v>0</v>
      </c>
      <c r="P54" s="2">
        <f>'ExPostGross kWh_Biz'!P54+'ExPostGross kWh_Biz'!AI54+'ExPostGross kWh_Biz'!BB54+'ExPostGross kWh_Biz'!BU54</f>
        <v>0</v>
      </c>
      <c r="Q54" s="2">
        <f>'ExPostGross kWh_Biz'!Q54+'ExPostGross kWh_Biz'!AJ54+'ExPostGross kWh_Biz'!BC54+'ExPostGross kWh_Biz'!BV54</f>
        <v>0</v>
      </c>
      <c r="R54" s="25">
        <f t="shared" si="6"/>
        <v>0</v>
      </c>
      <c r="T54" s="3"/>
    </row>
    <row r="55" spans="1:20" x14ac:dyDescent="0.25">
      <c r="A55" s="161"/>
      <c r="B55" s="4" t="s">
        <v>40</v>
      </c>
      <c r="C55" s="2">
        <f>'ExPostGross kWh_Biz'!C55+'ExPostGross kWh_Biz'!V55+'ExPostGross kWh_Biz'!AO55+'ExPostGross kWh_Biz'!BH55</f>
        <v>0</v>
      </c>
      <c r="D55" s="2">
        <f>'ExPostGross kWh_Biz'!D55+'ExPostGross kWh_Biz'!W55+'ExPostGross kWh_Biz'!AP55+'ExPostGross kWh_Biz'!BI55</f>
        <v>0</v>
      </c>
      <c r="E55" s="2">
        <f>'ExPostGross kWh_Biz'!E55+'ExPostGross kWh_Biz'!X55+'ExPostGross kWh_Biz'!AQ55+'ExPostGross kWh_Biz'!BJ55</f>
        <v>0</v>
      </c>
      <c r="F55" s="2">
        <f>'ExPostGross kWh_Biz'!F55+'ExPostGross kWh_Biz'!Y55+'ExPostGross kWh_Biz'!AR55+'ExPostGross kWh_Biz'!BK55</f>
        <v>0</v>
      </c>
      <c r="G55" s="2">
        <f>'ExPostGross kWh_Biz'!G55+'ExPostGross kWh_Biz'!Z55+'ExPostGross kWh_Biz'!AS55+'ExPostGross kWh_Biz'!BL55</f>
        <v>0</v>
      </c>
      <c r="H55" s="2">
        <f>'ExPostGross kWh_Biz'!H55+'ExPostGross kWh_Biz'!AA55+'ExPostGross kWh_Biz'!AT55+'ExPostGross kWh_Biz'!BM55</f>
        <v>0</v>
      </c>
      <c r="I55" s="2">
        <f>'ExPostGross kWh_Biz'!I55+'ExPostGross kWh_Biz'!AB55+'ExPostGross kWh_Biz'!AU55+'ExPostGross kWh_Biz'!BN55</f>
        <v>0</v>
      </c>
      <c r="J55" s="2">
        <f>'ExPostGross kWh_Biz'!J55+'ExPostGross kWh_Biz'!AC55+'ExPostGross kWh_Biz'!AV55+'ExPostGross kWh_Biz'!BO55</f>
        <v>0</v>
      </c>
      <c r="K55" s="2">
        <f>'ExPostGross kWh_Biz'!K55+'ExPostGross kWh_Biz'!AD55+'ExPostGross kWh_Biz'!AW55+'ExPostGross kWh_Biz'!BP55</f>
        <v>0</v>
      </c>
      <c r="L55" s="2">
        <f>'ExPostGross kWh_Biz'!L55+'ExPostGross kWh_Biz'!AE55+'ExPostGross kWh_Biz'!AX55+'ExPostGross kWh_Biz'!BQ55</f>
        <v>0</v>
      </c>
      <c r="M55" s="2">
        <f>'ExPostGross kWh_Biz'!M55+'ExPostGross kWh_Biz'!AF55+'ExPostGross kWh_Biz'!AY55+'ExPostGross kWh_Biz'!BR55</f>
        <v>0</v>
      </c>
      <c r="N55" s="2">
        <f>'ExPostGross kWh_Biz'!N55+'ExPostGross kWh_Biz'!AG55+'ExPostGross kWh_Biz'!AZ55+'ExPostGross kWh_Biz'!BS55</f>
        <v>222038</v>
      </c>
      <c r="O55" s="2">
        <f>'ExPostGross kWh_Biz'!O55+'ExPostGross kWh_Biz'!AH55+'ExPostGross kWh_Biz'!BA55+'ExPostGross kWh_Biz'!BT55</f>
        <v>0</v>
      </c>
      <c r="P55" s="2">
        <f>'ExPostGross kWh_Biz'!P55+'ExPostGross kWh_Biz'!AI55+'ExPostGross kWh_Biz'!BB55+'ExPostGross kWh_Biz'!BU55</f>
        <v>0</v>
      </c>
      <c r="Q55" s="2">
        <f>'ExPostGross kWh_Biz'!Q55+'ExPostGross kWh_Biz'!AJ55+'ExPostGross kWh_Biz'!BC55+'ExPostGross kWh_Biz'!BV55</f>
        <v>0</v>
      </c>
      <c r="R55" s="25">
        <f t="shared" si="6"/>
        <v>222038</v>
      </c>
      <c r="T55" s="3"/>
    </row>
    <row r="56" spans="1:20" x14ac:dyDescent="0.25">
      <c r="A56" s="161"/>
      <c r="B56" s="5" t="s">
        <v>39</v>
      </c>
      <c r="C56" s="2">
        <f>'ExPostGross kWh_Biz'!C56+'ExPostGross kWh_Biz'!V56+'ExPostGross kWh_Biz'!AO56+'ExPostGross kWh_Biz'!BH56</f>
        <v>0</v>
      </c>
      <c r="D56" s="2">
        <f>'ExPostGross kWh_Biz'!D56+'ExPostGross kWh_Biz'!W56+'ExPostGross kWh_Biz'!AP56+'ExPostGross kWh_Biz'!BI56</f>
        <v>0</v>
      </c>
      <c r="E56" s="2">
        <f>'ExPostGross kWh_Biz'!E56+'ExPostGross kWh_Biz'!X56+'ExPostGross kWh_Biz'!AQ56+'ExPostGross kWh_Biz'!BJ56</f>
        <v>0</v>
      </c>
      <c r="F56" s="2">
        <f>'ExPostGross kWh_Biz'!F56+'ExPostGross kWh_Biz'!Y56+'ExPostGross kWh_Biz'!AR56+'ExPostGross kWh_Biz'!BK56</f>
        <v>0</v>
      </c>
      <c r="G56" s="2">
        <f>'ExPostGross kWh_Biz'!G56+'ExPostGross kWh_Biz'!Z56+'ExPostGross kWh_Biz'!AS56+'ExPostGross kWh_Biz'!BL56</f>
        <v>0</v>
      </c>
      <c r="H56" s="2">
        <f>'ExPostGross kWh_Biz'!H56+'ExPostGross kWh_Biz'!AA56+'ExPostGross kWh_Biz'!AT56+'ExPostGross kWh_Biz'!BM56</f>
        <v>0</v>
      </c>
      <c r="I56" s="2">
        <f>'ExPostGross kWh_Biz'!I56+'ExPostGross kWh_Biz'!AB56+'ExPostGross kWh_Biz'!AU56+'ExPostGross kWh_Biz'!BN56</f>
        <v>0</v>
      </c>
      <c r="J56" s="2">
        <f>'ExPostGross kWh_Biz'!J56+'ExPostGross kWh_Biz'!AC56+'ExPostGross kWh_Biz'!AV56+'ExPostGross kWh_Biz'!BO56</f>
        <v>0</v>
      </c>
      <c r="K56" s="2">
        <f>'ExPostGross kWh_Biz'!K56+'ExPostGross kWh_Biz'!AD56+'ExPostGross kWh_Biz'!AW56+'ExPostGross kWh_Biz'!BP56</f>
        <v>0</v>
      </c>
      <c r="L56" s="2">
        <f>'ExPostGross kWh_Biz'!L56+'ExPostGross kWh_Biz'!AE56+'ExPostGross kWh_Biz'!AX56+'ExPostGross kWh_Biz'!BQ56</f>
        <v>0</v>
      </c>
      <c r="M56" s="2">
        <f>'ExPostGross kWh_Biz'!M56+'ExPostGross kWh_Biz'!AF56+'ExPostGross kWh_Biz'!AY56+'ExPostGross kWh_Biz'!BR56</f>
        <v>0</v>
      </c>
      <c r="N56" s="2">
        <f>'ExPostGross kWh_Biz'!N56+'ExPostGross kWh_Biz'!AG56+'ExPostGross kWh_Biz'!AZ56+'ExPostGross kWh_Biz'!BS56</f>
        <v>0</v>
      </c>
      <c r="O56" s="2">
        <f>'ExPostGross kWh_Biz'!O56+'ExPostGross kWh_Biz'!AH56+'ExPostGross kWh_Biz'!BA56+'ExPostGross kWh_Biz'!BT56</f>
        <v>0</v>
      </c>
      <c r="P56" s="2">
        <f>'ExPostGross kWh_Biz'!P56+'ExPostGross kWh_Biz'!AI56+'ExPostGross kWh_Biz'!BB56+'ExPostGross kWh_Biz'!BU56</f>
        <v>0</v>
      </c>
      <c r="Q56" s="2">
        <f>'ExPostGross kWh_Biz'!Q56+'ExPostGross kWh_Biz'!AJ56+'ExPostGross kWh_Biz'!BC56+'ExPostGross kWh_Biz'!BV56</f>
        <v>0</v>
      </c>
      <c r="R56" s="25">
        <f t="shared" si="6"/>
        <v>0</v>
      </c>
      <c r="T56" s="3"/>
    </row>
    <row r="57" spans="1:20" x14ac:dyDescent="0.25">
      <c r="A57" s="161"/>
      <c r="B57" s="4" t="s">
        <v>38</v>
      </c>
      <c r="C57" s="2">
        <f>'ExPostGross kWh_Biz'!C57+'ExPostGross kWh_Biz'!V57+'ExPostGross kWh_Biz'!AO57+'ExPostGross kWh_Biz'!BH57</f>
        <v>0</v>
      </c>
      <c r="D57" s="2">
        <f>'ExPostGross kWh_Biz'!D57+'ExPostGross kWh_Biz'!W57+'ExPostGross kWh_Biz'!AP57+'ExPostGross kWh_Biz'!BI57</f>
        <v>0</v>
      </c>
      <c r="E57" s="2">
        <f>'ExPostGross kWh_Biz'!E57+'ExPostGross kWh_Biz'!X57+'ExPostGross kWh_Biz'!AQ57+'ExPostGross kWh_Biz'!BJ57</f>
        <v>0</v>
      </c>
      <c r="F57" s="2">
        <f>'ExPostGross kWh_Biz'!F57+'ExPostGross kWh_Biz'!Y57+'ExPostGross kWh_Biz'!AR57+'ExPostGross kWh_Biz'!BK57</f>
        <v>0</v>
      </c>
      <c r="G57" s="2">
        <f>'ExPostGross kWh_Biz'!G57+'ExPostGross kWh_Biz'!Z57+'ExPostGross kWh_Biz'!AS57+'ExPostGross kWh_Biz'!BL57</f>
        <v>0</v>
      </c>
      <c r="H57" s="2">
        <f>'ExPostGross kWh_Biz'!H57+'ExPostGross kWh_Biz'!AA57+'ExPostGross kWh_Biz'!AT57+'ExPostGross kWh_Biz'!BM57</f>
        <v>0</v>
      </c>
      <c r="I57" s="2">
        <f>'ExPostGross kWh_Biz'!I57+'ExPostGross kWh_Biz'!AB57+'ExPostGross kWh_Biz'!AU57+'ExPostGross kWh_Biz'!BN57</f>
        <v>0</v>
      </c>
      <c r="J57" s="2">
        <f>'ExPostGross kWh_Biz'!J57+'ExPostGross kWh_Biz'!AC57+'ExPostGross kWh_Biz'!AV57+'ExPostGross kWh_Biz'!BO57</f>
        <v>0</v>
      </c>
      <c r="K57" s="2">
        <f>'ExPostGross kWh_Biz'!K57+'ExPostGross kWh_Biz'!AD57+'ExPostGross kWh_Biz'!AW57+'ExPostGross kWh_Biz'!BP57</f>
        <v>0</v>
      </c>
      <c r="L57" s="2">
        <f>'ExPostGross kWh_Biz'!L57+'ExPostGross kWh_Biz'!AE57+'ExPostGross kWh_Biz'!AX57+'ExPostGross kWh_Biz'!BQ57</f>
        <v>0</v>
      </c>
      <c r="M57" s="2">
        <f>'ExPostGross kWh_Biz'!M57+'ExPostGross kWh_Biz'!AF57+'ExPostGross kWh_Biz'!AY57+'ExPostGross kWh_Biz'!BR57</f>
        <v>0</v>
      </c>
      <c r="N57" s="2">
        <f>'ExPostGross kWh_Biz'!N57+'ExPostGross kWh_Biz'!AG57+'ExPostGross kWh_Biz'!AZ57+'ExPostGross kWh_Biz'!BS57</f>
        <v>0</v>
      </c>
      <c r="O57" s="2">
        <f>'ExPostGross kWh_Biz'!O57+'ExPostGross kWh_Biz'!AH57+'ExPostGross kWh_Biz'!BA57+'ExPostGross kWh_Biz'!BT57</f>
        <v>0</v>
      </c>
      <c r="P57" s="2">
        <f>'ExPostGross kWh_Biz'!P57+'ExPostGross kWh_Biz'!AI57+'ExPostGross kWh_Biz'!BB57+'ExPostGross kWh_Biz'!BU57</f>
        <v>0</v>
      </c>
      <c r="Q57" s="2">
        <f>'ExPostGross kWh_Biz'!Q57+'ExPostGross kWh_Biz'!AJ57+'ExPostGross kWh_Biz'!BC57+'ExPostGross kWh_Biz'!BV57</f>
        <v>0</v>
      </c>
      <c r="R57" s="25">
        <f t="shared" si="6"/>
        <v>0</v>
      </c>
      <c r="T57" s="3"/>
    </row>
    <row r="58" spans="1:20" x14ac:dyDescent="0.25">
      <c r="A58" s="161"/>
      <c r="B58" s="4" t="s">
        <v>37</v>
      </c>
      <c r="C58" s="2">
        <f>'ExPostGross kWh_Biz'!C58+'ExPostGross kWh_Biz'!V58+'ExPostGross kWh_Biz'!AO58+'ExPostGross kWh_Biz'!BH58</f>
        <v>0</v>
      </c>
      <c r="D58" s="2">
        <f>'ExPostGross kWh_Biz'!D58+'ExPostGross kWh_Biz'!W58+'ExPostGross kWh_Biz'!AP58+'ExPostGross kWh_Biz'!BI58</f>
        <v>0</v>
      </c>
      <c r="E58" s="2">
        <f>'ExPostGross kWh_Biz'!E58+'ExPostGross kWh_Biz'!X58+'ExPostGross kWh_Biz'!AQ58+'ExPostGross kWh_Biz'!BJ58</f>
        <v>0</v>
      </c>
      <c r="F58" s="2">
        <f>'ExPostGross kWh_Biz'!F58+'ExPostGross kWh_Biz'!Y58+'ExPostGross kWh_Biz'!AR58+'ExPostGross kWh_Biz'!BK58</f>
        <v>0</v>
      </c>
      <c r="G58" s="2">
        <f>'ExPostGross kWh_Biz'!G58+'ExPostGross kWh_Biz'!Z58+'ExPostGross kWh_Biz'!AS58+'ExPostGross kWh_Biz'!BL58</f>
        <v>0</v>
      </c>
      <c r="H58" s="2">
        <f>'ExPostGross kWh_Biz'!H58+'ExPostGross kWh_Biz'!AA58+'ExPostGross kWh_Biz'!AT58+'ExPostGross kWh_Biz'!BM58</f>
        <v>0</v>
      </c>
      <c r="I58" s="2">
        <f>'ExPostGross kWh_Biz'!I58+'ExPostGross kWh_Biz'!AB58+'ExPostGross kWh_Biz'!AU58+'ExPostGross kWh_Biz'!BN58</f>
        <v>69489.98681485682</v>
      </c>
      <c r="J58" s="2">
        <f>'ExPostGross kWh_Biz'!J58+'ExPostGross kWh_Biz'!AC58+'ExPostGross kWh_Biz'!AV58+'ExPostGross kWh_Biz'!BO58</f>
        <v>90508</v>
      </c>
      <c r="K58" s="2">
        <f>'ExPostGross kWh_Biz'!K58+'ExPostGross kWh_Biz'!AD58+'ExPostGross kWh_Biz'!AW58+'ExPostGross kWh_Biz'!BP58</f>
        <v>1295585</v>
      </c>
      <c r="L58" s="2">
        <f>'ExPostGross kWh_Biz'!L58+'ExPostGross kWh_Biz'!AE58+'ExPostGross kWh_Biz'!AX58+'ExPostGross kWh_Biz'!BQ58</f>
        <v>356910.44</v>
      </c>
      <c r="M58" s="2">
        <f>'ExPostGross kWh_Biz'!M58+'ExPostGross kWh_Biz'!AF58+'ExPostGross kWh_Biz'!AY58+'ExPostGross kWh_Biz'!BR58</f>
        <v>0</v>
      </c>
      <c r="N58" s="2">
        <f>'ExPostGross kWh_Biz'!N58+'ExPostGross kWh_Biz'!AG58+'ExPostGross kWh_Biz'!AZ58+'ExPostGross kWh_Biz'!BS58</f>
        <v>2428106.5</v>
      </c>
      <c r="O58" s="2">
        <f>'ExPostGross kWh_Biz'!O58+'ExPostGross kWh_Biz'!AH58+'ExPostGross kWh_Biz'!BA58+'ExPostGross kWh_Biz'!BT58</f>
        <v>0</v>
      </c>
      <c r="P58" s="2">
        <f>'ExPostGross kWh_Biz'!P58+'ExPostGross kWh_Biz'!AI58+'ExPostGross kWh_Biz'!BB58+'ExPostGross kWh_Biz'!BU58</f>
        <v>0</v>
      </c>
      <c r="Q58" s="2">
        <f>'ExPostGross kWh_Biz'!Q58+'ExPostGross kWh_Biz'!AJ58+'ExPostGross kWh_Biz'!BC58+'ExPostGross kWh_Biz'!BV58</f>
        <v>0</v>
      </c>
      <c r="R58" s="25">
        <f t="shared" si="6"/>
        <v>4240599.9268148569</v>
      </c>
      <c r="T58" s="3"/>
    </row>
    <row r="59" spans="1:20" x14ac:dyDescent="0.25">
      <c r="A59" s="161"/>
      <c r="B59" s="4" t="s">
        <v>36</v>
      </c>
      <c r="C59" s="2">
        <f>'ExPostGross kWh_Biz'!C59+'ExPostGross kWh_Biz'!V59+'ExPostGross kWh_Biz'!AO59+'ExPostGross kWh_Biz'!BH59</f>
        <v>0</v>
      </c>
      <c r="D59" s="2">
        <f>'ExPostGross kWh_Biz'!D59+'ExPostGross kWh_Biz'!W59+'ExPostGross kWh_Biz'!AP59+'ExPostGross kWh_Biz'!BI59</f>
        <v>0</v>
      </c>
      <c r="E59" s="2">
        <f>'ExPostGross kWh_Biz'!E59+'ExPostGross kWh_Biz'!X59+'ExPostGross kWh_Biz'!AQ59+'ExPostGross kWh_Biz'!BJ59</f>
        <v>0</v>
      </c>
      <c r="F59" s="2">
        <f>'ExPostGross kWh_Biz'!F59+'ExPostGross kWh_Biz'!Y59+'ExPostGross kWh_Biz'!AR59+'ExPostGross kWh_Biz'!BK59</f>
        <v>0</v>
      </c>
      <c r="G59" s="2">
        <f>'ExPostGross kWh_Biz'!G59+'ExPostGross kWh_Biz'!Z59+'ExPostGross kWh_Biz'!AS59+'ExPostGross kWh_Biz'!BL59</f>
        <v>0</v>
      </c>
      <c r="H59" s="2">
        <f>'ExPostGross kWh_Biz'!H59+'ExPostGross kWh_Biz'!AA59+'ExPostGross kWh_Biz'!AT59+'ExPostGross kWh_Biz'!BM59</f>
        <v>0</v>
      </c>
      <c r="I59" s="2">
        <f>'ExPostGross kWh_Biz'!I59+'ExPostGross kWh_Biz'!AB59+'ExPostGross kWh_Biz'!AU59+'ExPostGross kWh_Biz'!BN59</f>
        <v>86962.793185143222</v>
      </c>
      <c r="J59" s="2">
        <f>'ExPostGross kWh_Biz'!J59+'ExPostGross kWh_Biz'!AC59+'ExPostGross kWh_Biz'!AV59+'ExPostGross kWh_Biz'!BO59</f>
        <v>97584.950000000012</v>
      </c>
      <c r="K59" s="2">
        <f>'ExPostGross kWh_Biz'!K59+'ExPostGross kWh_Biz'!AD59+'ExPostGross kWh_Biz'!AW59+'ExPostGross kWh_Biz'!BP59</f>
        <v>164574.20000000001</v>
      </c>
      <c r="L59" s="2">
        <f>'ExPostGross kWh_Biz'!L59+'ExPostGross kWh_Biz'!AE59+'ExPostGross kWh_Biz'!AX59+'ExPostGross kWh_Biz'!BQ59</f>
        <v>7442.39</v>
      </c>
      <c r="M59" s="2">
        <f>'ExPostGross kWh_Biz'!M59+'ExPostGross kWh_Biz'!AF59+'ExPostGross kWh_Biz'!AY59+'ExPostGross kWh_Biz'!BR59</f>
        <v>0</v>
      </c>
      <c r="N59" s="2">
        <f>'ExPostGross kWh_Biz'!N59+'ExPostGross kWh_Biz'!AG59+'ExPostGross kWh_Biz'!AZ59+'ExPostGross kWh_Biz'!BS59</f>
        <v>65869.52</v>
      </c>
      <c r="O59" s="2">
        <f>'ExPostGross kWh_Biz'!O59+'ExPostGross kWh_Biz'!AH59+'ExPostGross kWh_Biz'!BA59+'ExPostGross kWh_Biz'!BT59</f>
        <v>0</v>
      </c>
      <c r="P59" s="2">
        <f>'ExPostGross kWh_Biz'!P59+'ExPostGross kWh_Biz'!AI59+'ExPostGross kWh_Biz'!BB59+'ExPostGross kWh_Biz'!BU59</f>
        <v>0</v>
      </c>
      <c r="Q59" s="2">
        <f>'ExPostGross kWh_Biz'!Q59+'ExPostGross kWh_Biz'!AJ59+'ExPostGross kWh_Biz'!BC59+'ExPostGross kWh_Biz'!BV59</f>
        <v>0</v>
      </c>
      <c r="R59" s="25">
        <f t="shared" si="6"/>
        <v>422433.85318514326</v>
      </c>
      <c r="T59" s="3"/>
    </row>
    <row r="60" spans="1:20" x14ac:dyDescent="0.25">
      <c r="A60" s="161"/>
      <c r="B60" s="4" t="s">
        <v>35</v>
      </c>
      <c r="C60" s="2">
        <f>'ExPostGross kWh_Biz'!C60+'ExPostGross kWh_Biz'!V60+'ExPostGross kWh_Biz'!AO60+'ExPostGross kWh_Biz'!BH60</f>
        <v>0</v>
      </c>
      <c r="D60" s="2">
        <f>'ExPostGross kWh_Biz'!D60+'ExPostGross kWh_Biz'!W60+'ExPostGross kWh_Biz'!AP60+'ExPostGross kWh_Biz'!BI60</f>
        <v>0</v>
      </c>
      <c r="E60" s="2">
        <f>'ExPostGross kWh_Biz'!E60+'ExPostGross kWh_Biz'!X60+'ExPostGross kWh_Biz'!AQ60+'ExPostGross kWh_Biz'!BJ60</f>
        <v>0</v>
      </c>
      <c r="F60" s="2">
        <f>'ExPostGross kWh_Biz'!F60+'ExPostGross kWh_Biz'!Y60+'ExPostGross kWh_Biz'!AR60+'ExPostGross kWh_Biz'!BK60</f>
        <v>0</v>
      </c>
      <c r="G60" s="2">
        <f>'ExPostGross kWh_Biz'!G60+'ExPostGross kWh_Biz'!Z60+'ExPostGross kWh_Biz'!AS60+'ExPostGross kWh_Biz'!BL60</f>
        <v>0</v>
      </c>
      <c r="H60" s="2">
        <f>'ExPostGross kWh_Biz'!H60+'ExPostGross kWh_Biz'!AA60+'ExPostGross kWh_Biz'!AT60+'ExPostGross kWh_Biz'!BM60</f>
        <v>0</v>
      </c>
      <c r="I60" s="2">
        <f>'ExPostGross kWh_Biz'!I60+'ExPostGross kWh_Biz'!AB60+'ExPostGross kWh_Biz'!AU60+'ExPostGross kWh_Biz'!BN60</f>
        <v>0</v>
      </c>
      <c r="J60" s="2">
        <f>'ExPostGross kWh_Biz'!J60+'ExPostGross kWh_Biz'!AC60+'ExPostGross kWh_Biz'!AV60+'ExPostGross kWh_Biz'!BO60</f>
        <v>0</v>
      </c>
      <c r="K60" s="2">
        <f>'ExPostGross kWh_Biz'!K60+'ExPostGross kWh_Biz'!AD60+'ExPostGross kWh_Biz'!AW60+'ExPostGross kWh_Biz'!BP60</f>
        <v>0</v>
      </c>
      <c r="L60" s="2">
        <f>'ExPostGross kWh_Biz'!L60+'ExPostGross kWh_Biz'!AE60+'ExPostGross kWh_Biz'!AX60+'ExPostGross kWh_Biz'!BQ60</f>
        <v>0</v>
      </c>
      <c r="M60" s="2">
        <f>'ExPostGross kWh_Biz'!M60+'ExPostGross kWh_Biz'!AF60+'ExPostGross kWh_Biz'!AY60+'ExPostGross kWh_Biz'!BR60</f>
        <v>0</v>
      </c>
      <c r="N60" s="2">
        <f>'ExPostGross kWh_Biz'!N60+'ExPostGross kWh_Biz'!AG60+'ExPostGross kWh_Biz'!AZ60+'ExPostGross kWh_Biz'!BS60</f>
        <v>0</v>
      </c>
      <c r="O60" s="2">
        <f>'ExPostGross kWh_Biz'!O60+'ExPostGross kWh_Biz'!AH60+'ExPostGross kWh_Biz'!BA60+'ExPostGross kWh_Biz'!BT60</f>
        <v>0</v>
      </c>
      <c r="P60" s="2">
        <f>'ExPostGross kWh_Biz'!P60+'ExPostGross kWh_Biz'!AI60+'ExPostGross kWh_Biz'!BB60+'ExPostGross kWh_Biz'!BU60</f>
        <v>0</v>
      </c>
      <c r="Q60" s="2">
        <f>'ExPostGross kWh_Biz'!Q60+'ExPostGross kWh_Biz'!AJ60+'ExPostGross kWh_Biz'!BC60+'ExPostGross kWh_Biz'!BV60</f>
        <v>0</v>
      </c>
      <c r="R60" s="25">
        <f t="shared" si="6"/>
        <v>0</v>
      </c>
      <c r="T60" s="3"/>
    </row>
    <row r="61" spans="1:20" x14ac:dyDescent="0.25">
      <c r="A61" s="161"/>
      <c r="B61" s="4" t="s">
        <v>34</v>
      </c>
      <c r="C61" s="2">
        <f>'ExPostGross kWh_Biz'!C61+'ExPostGross kWh_Biz'!V61+'ExPostGross kWh_Biz'!AO61+'ExPostGross kWh_Biz'!BH61</f>
        <v>0</v>
      </c>
      <c r="D61" s="2">
        <f>'ExPostGross kWh_Biz'!D61+'ExPostGross kWh_Biz'!W61+'ExPostGross kWh_Biz'!AP61+'ExPostGross kWh_Biz'!BI61</f>
        <v>0</v>
      </c>
      <c r="E61" s="2">
        <f>'ExPostGross kWh_Biz'!E61+'ExPostGross kWh_Biz'!X61+'ExPostGross kWh_Biz'!AQ61+'ExPostGross kWh_Biz'!BJ61</f>
        <v>0</v>
      </c>
      <c r="F61" s="2">
        <f>'ExPostGross kWh_Biz'!F61+'ExPostGross kWh_Biz'!Y61+'ExPostGross kWh_Biz'!AR61+'ExPostGross kWh_Biz'!BK61</f>
        <v>0</v>
      </c>
      <c r="G61" s="2">
        <f>'ExPostGross kWh_Biz'!G61+'ExPostGross kWh_Biz'!Z61+'ExPostGross kWh_Biz'!AS61+'ExPostGross kWh_Biz'!BL61</f>
        <v>0</v>
      </c>
      <c r="H61" s="2">
        <f>'ExPostGross kWh_Biz'!H61+'ExPostGross kWh_Biz'!AA61+'ExPostGross kWh_Biz'!AT61+'ExPostGross kWh_Biz'!BM61</f>
        <v>0</v>
      </c>
      <c r="I61" s="2">
        <f>'ExPostGross kWh_Biz'!I61+'ExPostGross kWh_Biz'!AB61+'ExPostGross kWh_Biz'!AU61+'ExPostGross kWh_Biz'!BN61</f>
        <v>0</v>
      </c>
      <c r="J61" s="2">
        <f>'ExPostGross kWh_Biz'!J61+'ExPostGross kWh_Biz'!AC61+'ExPostGross kWh_Biz'!AV61+'ExPostGross kWh_Biz'!BO61</f>
        <v>0</v>
      </c>
      <c r="K61" s="2">
        <f>'ExPostGross kWh_Biz'!K61+'ExPostGross kWh_Biz'!AD61+'ExPostGross kWh_Biz'!AW61+'ExPostGross kWh_Biz'!BP61</f>
        <v>0</v>
      </c>
      <c r="L61" s="2">
        <f>'ExPostGross kWh_Biz'!L61+'ExPostGross kWh_Biz'!AE61+'ExPostGross kWh_Biz'!AX61+'ExPostGross kWh_Biz'!BQ61</f>
        <v>0</v>
      </c>
      <c r="M61" s="2">
        <f>'ExPostGross kWh_Biz'!M61+'ExPostGross kWh_Biz'!AF61+'ExPostGross kWh_Biz'!AY61+'ExPostGross kWh_Biz'!BR61</f>
        <v>0</v>
      </c>
      <c r="N61" s="2">
        <f>'ExPostGross kWh_Biz'!N61+'ExPostGross kWh_Biz'!AG61+'ExPostGross kWh_Biz'!AZ61+'ExPostGross kWh_Biz'!BS61</f>
        <v>0</v>
      </c>
      <c r="O61" s="2">
        <f>'ExPostGross kWh_Biz'!O61+'ExPostGross kWh_Biz'!AH61+'ExPostGross kWh_Biz'!BA61+'ExPostGross kWh_Biz'!BT61</f>
        <v>0</v>
      </c>
      <c r="P61" s="2">
        <f>'ExPostGross kWh_Biz'!P61+'ExPostGross kWh_Biz'!AI61+'ExPostGross kWh_Biz'!BB61+'ExPostGross kWh_Biz'!BU61</f>
        <v>0</v>
      </c>
      <c r="Q61" s="2">
        <f>'ExPostGross kWh_Biz'!Q61+'ExPostGross kWh_Biz'!AJ61+'ExPostGross kWh_Biz'!BC61+'ExPostGross kWh_Biz'!BV61</f>
        <v>0</v>
      </c>
      <c r="R61" s="25">
        <f t="shared" si="6"/>
        <v>0</v>
      </c>
      <c r="T61" s="3"/>
    </row>
    <row r="62" spans="1:20" x14ac:dyDescent="0.25">
      <c r="A62" s="161"/>
      <c r="B62" s="29" t="s">
        <v>33</v>
      </c>
      <c r="C62" s="2">
        <f>'ExPostGross kWh_Biz'!C62+'ExPostGross kWh_Biz'!V62+'ExPostGross kWh_Biz'!AO62+'ExPostGross kWh_Biz'!BH62</f>
        <v>0</v>
      </c>
      <c r="D62" s="2">
        <f>'ExPostGross kWh_Biz'!D62+'ExPostGross kWh_Biz'!W62+'ExPostGross kWh_Biz'!AP62+'ExPostGross kWh_Biz'!BI62</f>
        <v>0</v>
      </c>
      <c r="E62" s="2">
        <f>'ExPostGross kWh_Biz'!E62+'ExPostGross kWh_Biz'!X62+'ExPostGross kWh_Biz'!AQ62+'ExPostGross kWh_Biz'!BJ62</f>
        <v>0</v>
      </c>
      <c r="F62" s="2">
        <f>'ExPostGross kWh_Biz'!F62+'ExPostGross kWh_Biz'!Y62+'ExPostGross kWh_Biz'!AR62+'ExPostGross kWh_Biz'!BK62</f>
        <v>0</v>
      </c>
      <c r="G62" s="2">
        <f>'ExPostGross kWh_Biz'!G62+'ExPostGross kWh_Biz'!Z62+'ExPostGross kWh_Biz'!AS62+'ExPostGross kWh_Biz'!BL62</f>
        <v>0</v>
      </c>
      <c r="H62" s="2">
        <f>'ExPostGross kWh_Biz'!H62+'ExPostGross kWh_Biz'!AA62+'ExPostGross kWh_Biz'!AT62+'ExPostGross kWh_Biz'!BM62</f>
        <v>0</v>
      </c>
      <c r="I62" s="2">
        <f>'ExPostGross kWh_Biz'!I62+'ExPostGross kWh_Biz'!AB62+'ExPostGross kWh_Biz'!AU62+'ExPostGross kWh_Biz'!BN62</f>
        <v>0</v>
      </c>
      <c r="J62" s="2">
        <f>'ExPostGross kWh_Biz'!J62+'ExPostGross kWh_Biz'!AC62+'ExPostGross kWh_Biz'!AV62+'ExPostGross kWh_Biz'!BO62</f>
        <v>0</v>
      </c>
      <c r="K62" s="2">
        <f>'ExPostGross kWh_Biz'!K62+'ExPostGross kWh_Biz'!AD62+'ExPostGross kWh_Biz'!AW62+'ExPostGross kWh_Biz'!BP62</f>
        <v>0</v>
      </c>
      <c r="L62" s="2">
        <f>'ExPostGross kWh_Biz'!L62+'ExPostGross kWh_Biz'!AE62+'ExPostGross kWh_Biz'!AX62+'ExPostGross kWh_Biz'!BQ62</f>
        <v>0</v>
      </c>
      <c r="M62" s="2">
        <f>'ExPostGross kWh_Biz'!M62+'ExPostGross kWh_Biz'!AF62+'ExPostGross kWh_Biz'!AY62+'ExPostGross kWh_Biz'!BR62</f>
        <v>0</v>
      </c>
      <c r="N62" s="2">
        <f>'ExPostGross kWh_Biz'!N62+'ExPostGross kWh_Biz'!AG62+'ExPostGross kWh_Biz'!AZ62+'ExPostGross kWh_Biz'!BS62</f>
        <v>0</v>
      </c>
      <c r="O62" s="2">
        <f>'ExPostGross kWh_Biz'!O62+'ExPostGross kWh_Biz'!AH62+'ExPostGross kWh_Biz'!BA62+'ExPostGross kWh_Biz'!BT62</f>
        <v>0</v>
      </c>
      <c r="P62" s="2">
        <f>'ExPostGross kWh_Biz'!P62+'ExPostGross kWh_Biz'!AI62+'ExPostGross kWh_Biz'!BB62+'ExPostGross kWh_Biz'!BU62</f>
        <v>0</v>
      </c>
      <c r="Q62" s="2">
        <f>'ExPostGross kWh_Biz'!Q62+'ExPostGross kWh_Biz'!AJ62+'ExPostGross kWh_Biz'!BC62+'ExPostGross kWh_Biz'!BV62</f>
        <v>0</v>
      </c>
      <c r="R62" s="25">
        <f t="shared" si="6"/>
        <v>0</v>
      </c>
      <c r="T62" s="3"/>
    </row>
    <row r="63" spans="1:20" x14ac:dyDescent="0.25">
      <c r="A63" s="161"/>
      <c r="B63" s="29" t="s">
        <v>32</v>
      </c>
      <c r="C63" s="2">
        <f>'ExPostGross kWh_Biz'!C63+'ExPostGross kWh_Biz'!V63+'ExPostGross kWh_Biz'!AO63+'ExPostGross kWh_Biz'!BH63</f>
        <v>0</v>
      </c>
      <c r="D63" s="2">
        <f>'ExPostGross kWh_Biz'!D63+'ExPostGross kWh_Biz'!W63+'ExPostGross kWh_Biz'!AP63+'ExPostGross kWh_Biz'!BI63</f>
        <v>0</v>
      </c>
      <c r="E63" s="2">
        <f>'ExPostGross kWh_Biz'!E63+'ExPostGross kWh_Biz'!X63+'ExPostGross kWh_Biz'!AQ63+'ExPostGross kWh_Biz'!BJ63</f>
        <v>0</v>
      </c>
      <c r="F63" s="2">
        <f>'ExPostGross kWh_Biz'!F63+'ExPostGross kWh_Biz'!Y63+'ExPostGross kWh_Biz'!AR63+'ExPostGross kWh_Biz'!BK63</f>
        <v>0</v>
      </c>
      <c r="G63" s="2">
        <f>'ExPostGross kWh_Biz'!G63+'ExPostGross kWh_Biz'!Z63+'ExPostGross kWh_Biz'!AS63+'ExPostGross kWh_Biz'!BL63</f>
        <v>0</v>
      </c>
      <c r="H63" s="2">
        <f>'ExPostGross kWh_Biz'!H63+'ExPostGross kWh_Biz'!AA63+'ExPostGross kWh_Biz'!AT63+'ExPostGross kWh_Biz'!BM63</f>
        <v>0</v>
      </c>
      <c r="I63" s="2">
        <f>'ExPostGross kWh_Biz'!I63+'ExPostGross kWh_Biz'!AB63+'ExPostGross kWh_Biz'!AU63+'ExPostGross kWh_Biz'!BN63</f>
        <v>0</v>
      </c>
      <c r="J63" s="2">
        <f>'ExPostGross kWh_Biz'!J63+'ExPostGross kWh_Biz'!AC63+'ExPostGross kWh_Biz'!AV63+'ExPostGross kWh_Biz'!BO63</f>
        <v>0</v>
      </c>
      <c r="K63" s="2">
        <f>'ExPostGross kWh_Biz'!K63+'ExPostGross kWh_Biz'!AD63+'ExPostGross kWh_Biz'!AW63+'ExPostGross kWh_Biz'!BP63</f>
        <v>0</v>
      </c>
      <c r="L63" s="2">
        <f>'ExPostGross kWh_Biz'!L63+'ExPostGross kWh_Biz'!AE63+'ExPostGross kWh_Biz'!AX63+'ExPostGross kWh_Biz'!BQ63</f>
        <v>0</v>
      </c>
      <c r="M63" s="2">
        <f>'ExPostGross kWh_Biz'!M63+'ExPostGross kWh_Biz'!AF63+'ExPostGross kWh_Biz'!AY63+'ExPostGross kWh_Biz'!BR63</f>
        <v>0</v>
      </c>
      <c r="N63" s="2">
        <f>'ExPostGross kWh_Biz'!N63+'ExPostGross kWh_Biz'!AG63+'ExPostGross kWh_Biz'!AZ63+'ExPostGross kWh_Biz'!BS63</f>
        <v>0</v>
      </c>
      <c r="O63" s="2">
        <f>'ExPostGross kWh_Biz'!O63+'ExPostGross kWh_Biz'!AH63+'ExPostGross kWh_Biz'!BA63+'ExPostGross kWh_Biz'!BT63</f>
        <v>0</v>
      </c>
      <c r="P63" s="2">
        <f>'ExPostGross kWh_Biz'!P63+'ExPostGross kWh_Biz'!AI63+'ExPostGross kWh_Biz'!BB63+'ExPostGross kWh_Biz'!BU63</f>
        <v>0</v>
      </c>
      <c r="Q63" s="2">
        <f>'ExPostGross kWh_Biz'!Q63+'ExPostGross kWh_Biz'!AJ63+'ExPostGross kWh_Biz'!BC63+'ExPostGross kWh_Biz'!BV63</f>
        <v>0</v>
      </c>
      <c r="R63" s="25">
        <f t="shared" si="6"/>
        <v>0</v>
      </c>
      <c r="T63" s="3"/>
    </row>
    <row r="64" spans="1:20" ht="15.75" thickBot="1" x14ac:dyDescent="0.3">
      <c r="A64" s="162"/>
      <c r="B64" s="29" t="s">
        <v>31</v>
      </c>
      <c r="C64" s="2">
        <f>'ExPostGross kWh_Biz'!C64+'ExPostGross kWh_Biz'!V64+'ExPostGross kWh_Biz'!AO64+'ExPostGross kWh_Biz'!BH64</f>
        <v>0</v>
      </c>
      <c r="D64" s="2">
        <f>'ExPostGross kWh_Biz'!D64+'ExPostGross kWh_Biz'!W64+'ExPostGross kWh_Biz'!AP64+'ExPostGross kWh_Biz'!BI64</f>
        <v>0</v>
      </c>
      <c r="E64" s="2">
        <f>'ExPostGross kWh_Biz'!E64+'ExPostGross kWh_Biz'!X64+'ExPostGross kWh_Biz'!AQ64+'ExPostGross kWh_Biz'!BJ64</f>
        <v>0</v>
      </c>
      <c r="F64" s="2">
        <f>'ExPostGross kWh_Biz'!F64+'ExPostGross kWh_Biz'!Y64+'ExPostGross kWh_Biz'!AR64+'ExPostGross kWh_Biz'!BK64</f>
        <v>0</v>
      </c>
      <c r="G64" s="2">
        <f>'ExPostGross kWh_Biz'!G64+'ExPostGross kWh_Biz'!Z64+'ExPostGross kWh_Biz'!AS64+'ExPostGross kWh_Biz'!BL64</f>
        <v>0</v>
      </c>
      <c r="H64" s="2">
        <f>'ExPostGross kWh_Biz'!H64+'ExPostGross kWh_Biz'!AA64+'ExPostGross kWh_Biz'!AT64+'ExPostGross kWh_Biz'!BM64</f>
        <v>0</v>
      </c>
      <c r="I64" s="2">
        <f>'ExPostGross kWh_Biz'!I64+'ExPostGross kWh_Biz'!AB64+'ExPostGross kWh_Biz'!AU64+'ExPostGross kWh_Biz'!BN64</f>
        <v>0</v>
      </c>
      <c r="J64" s="2">
        <f>'ExPostGross kWh_Biz'!J64+'ExPostGross kWh_Biz'!AC64+'ExPostGross kWh_Biz'!AV64+'ExPostGross kWh_Biz'!BO64</f>
        <v>0</v>
      </c>
      <c r="K64" s="2">
        <f>'ExPostGross kWh_Biz'!K64+'ExPostGross kWh_Biz'!AD64+'ExPostGross kWh_Biz'!AW64+'ExPostGross kWh_Biz'!BP64</f>
        <v>0</v>
      </c>
      <c r="L64" s="2">
        <f>'ExPostGross kWh_Biz'!L64+'ExPostGross kWh_Biz'!AE64+'ExPostGross kWh_Biz'!AX64+'ExPostGross kWh_Biz'!BQ64</f>
        <v>0</v>
      </c>
      <c r="M64" s="2">
        <f>'ExPostGross kWh_Biz'!M64+'ExPostGross kWh_Biz'!AF64+'ExPostGross kWh_Biz'!AY64+'ExPostGross kWh_Biz'!BR64</f>
        <v>0</v>
      </c>
      <c r="N64" s="2">
        <f>'ExPostGross kWh_Biz'!N64+'ExPostGross kWh_Biz'!AG64+'ExPostGross kWh_Biz'!AZ64+'ExPostGross kWh_Biz'!BS64</f>
        <v>0</v>
      </c>
      <c r="O64" s="2">
        <f>'ExPostGross kWh_Biz'!O64+'ExPostGross kWh_Biz'!AH64+'ExPostGross kWh_Biz'!BA64+'ExPostGross kWh_Biz'!BT64</f>
        <v>0</v>
      </c>
      <c r="P64" s="2">
        <f>'ExPostGross kWh_Biz'!P64+'ExPostGross kWh_Biz'!AI64+'ExPostGross kWh_Biz'!BB64+'ExPostGross kWh_Biz'!BU64</f>
        <v>0</v>
      </c>
      <c r="Q64" s="2">
        <f>'ExPostGross kWh_Biz'!Q64+'ExPostGross kWh_Biz'!AJ64+'ExPostGross kWh_Biz'!BC64+'ExPostGross kWh_Biz'!BV64</f>
        <v>0</v>
      </c>
      <c r="R64" s="25">
        <f t="shared" si="6"/>
        <v>0</v>
      </c>
      <c r="T64" s="3"/>
    </row>
    <row r="65" spans="1:20" ht="21.75" thickBot="1" x14ac:dyDescent="0.3">
      <c r="A65" s="28"/>
      <c r="B65" s="9" t="s">
        <v>13</v>
      </c>
      <c r="C65" s="8">
        <f>SUM(C52:C64)</f>
        <v>0</v>
      </c>
      <c r="D65" s="8">
        <f t="shared" ref="D65:Q65" si="7">SUM(D52:D64)</f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  <c r="H65" s="8">
        <f t="shared" si="7"/>
        <v>0</v>
      </c>
      <c r="I65" s="8">
        <f t="shared" si="7"/>
        <v>156452.78000000003</v>
      </c>
      <c r="J65" s="8">
        <f t="shared" si="7"/>
        <v>259944.95</v>
      </c>
      <c r="K65" s="8">
        <f t="shared" si="7"/>
        <v>1467855.2</v>
      </c>
      <c r="L65" s="8">
        <f t="shared" si="7"/>
        <v>364352.83</v>
      </c>
      <c r="M65" s="8">
        <f t="shared" si="7"/>
        <v>0</v>
      </c>
      <c r="N65" s="8">
        <f t="shared" si="7"/>
        <v>3460627.02</v>
      </c>
      <c r="O65" s="8">
        <f t="shared" si="7"/>
        <v>0</v>
      </c>
      <c r="P65" s="8">
        <f t="shared" si="7"/>
        <v>0</v>
      </c>
      <c r="Q65" s="8">
        <f t="shared" si="7"/>
        <v>0</v>
      </c>
      <c r="R65" s="7">
        <f t="shared" si="6"/>
        <v>5709232.7799999993</v>
      </c>
      <c r="T65" s="3"/>
    </row>
    <row r="66" spans="1:20" ht="21.75" thickBot="1" x14ac:dyDescent="0.3">
      <c r="A66" s="28"/>
      <c r="R66" s="77">
        <f>SUM(C52:Q64)</f>
        <v>5709232.7799999984</v>
      </c>
      <c r="T66" s="3"/>
    </row>
    <row r="67" spans="1:20" ht="21.75" thickBot="1" x14ac:dyDescent="0.3">
      <c r="A67" s="28"/>
      <c r="B67" s="14" t="s">
        <v>11</v>
      </c>
      <c r="C67" s="58" t="s">
        <v>26</v>
      </c>
      <c r="D67" s="58" t="s">
        <v>25</v>
      </c>
      <c r="E67" s="58" t="s">
        <v>24</v>
      </c>
      <c r="F67" s="58" t="s">
        <v>23</v>
      </c>
      <c r="G67" s="58" t="s">
        <v>22</v>
      </c>
      <c r="H67" s="58" t="s">
        <v>21</v>
      </c>
      <c r="I67" s="58" t="s">
        <v>20</v>
      </c>
      <c r="J67" s="58" t="s">
        <v>19</v>
      </c>
      <c r="K67" s="58" t="s">
        <v>18</v>
      </c>
      <c r="L67" s="58" t="s">
        <v>17</v>
      </c>
      <c r="M67" s="58" t="s">
        <v>16</v>
      </c>
      <c r="N67" s="58" t="s">
        <v>15</v>
      </c>
      <c r="O67" s="58" t="s">
        <v>26</v>
      </c>
      <c r="P67" s="58" t="s">
        <v>25</v>
      </c>
      <c r="Q67" s="58" t="s">
        <v>24</v>
      </c>
      <c r="R67" s="54" t="s">
        <v>10</v>
      </c>
      <c r="T67" s="3"/>
    </row>
    <row r="68" spans="1:20" ht="14.65" customHeight="1" x14ac:dyDescent="0.25">
      <c r="A68" s="160" t="s">
        <v>48</v>
      </c>
      <c r="B68" s="23" t="s">
        <v>43</v>
      </c>
      <c r="C68" s="12">
        <f>'ExPostGross kWh_Biz'!C68+'ExPostGross kWh_Biz'!V68+'ExPostGross kWh_Biz'!AO68+'ExPostGross kWh_Biz'!BH68</f>
        <v>0</v>
      </c>
      <c r="D68" s="12">
        <f>'ExPostGross kWh_Biz'!D68+'ExPostGross kWh_Biz'!W68+'ExPostGross kWh_Biz'!AP68+'ExPostGross kWh_Biz'!BI68</f>
        <v>0</v>
      </c>
      <c r="E68" s="12">
        <f>'ExPostGross kWh_Biz'!E68+'ExPostGross kWh_Biz'!X68+'ExPostGross kWh_Biz'!AQ68+'ExPostGross kWh_Biz'!BJ68</f>
        <v>0</v>
      </c>
      <c r="F68" s="12">
        <f>'ExPostGross kWh_Biz'!F68+'ExPostGross kWh_Biz'!Y68+'ExPostGross kWh_Biz'!AR68+'ExPostGross kWh_Biz'!BK68</f>
        <v>0</v>
      </c>
      <c r="G68" s="12">
        <f>'ExPostGross kWh_Biz'!G68+'ExPostGross kWh_Biz'!Z68+'ExPostGross kWh_Biz'!AS68+'ExPostGross kWh_Biz'!BL68</f>
        <v>0</v>
      </c>
      <c r="H68" s="12">
        <f>'ExPostGross kWh_Biz'!H68+'ExPostGross kWh_Biz'!AA68+'ExPostGross kWh_Biz'!AT68+'ExPostGross kWh_Biz'!BM68</f>
        <v>0</v>
      </c>
      <c r="I68" s="12">
        <f>'ExPostGross kWh_Biz'!I68+'ExPostGross kWh_Biz'!AB68+'ExPostGross kWh_Biz'!AU68+'ExPostGross kWh_Biz'!BN68</f>
        <v>0</v>
      </c>
      <c r="J68" s="12">
        <f>'ExPostGross kWh_Biz'!J68+'ExPostGross kWh_Biz'!AC68+'ExPostGross kWh_Biz'!AV68+'ExPostGross kWh_Biz'!BO68</f>
        <v>0</v>
      </c>
      <c r="K68" s="12">
        <f>'ExPostGross kWh_Biz'!K68+'ExPostGross kWh_Biz'!AD68+'ExPostGross kWh_Biz'!AW68+'ExPostGross kWh_Biz'!BP68</f>
        <v>0</v>
      </c>
      <c r="L68" s="12">
        <f>'ExPostGross kWh_Biz'!L68+'ExPostGross kWh_Biz'!AE68+'ExPostGross kWh_Biz'!AX68+'ExPostGross kWh_Biz'!BQ68</f>
        <v>0</v>
      </c>
      <c r="M68" s="12">
        <f>'ExPostGross kWh_Biz'!M68+'ExPostGross kWh_Biz'!AF68+'ExPostGross kWh_Biz'!AY68+'ExPostGross kWh_Biz'!BR68</f>
        <v>0</v>
      </c>
      <c r="N68" s="12">
        <f>'ExPostGross kWh_Biz'!N68+'ExPostGross kWh_Biz'!AG68+'ExPostGross kWh_Biz'!AZ68+'ExPostGross kWh_Biz'!BS68</f>
        <v>0</v>
      </c>
      <c r="O68" s="12">
        <f>'ExPostGross kWh_Biz'!O68+'ExPostGross kWh_Biz'!AH68+'ExPostGross kWh_Biz'!BA68+'ExPostGross kWh_Biz'!BT68</f>
        <v>0</v>
      </c>
      <c r="P68" s="12">
        <f>'ExPostGross kWh_Biz'!P68+'ExPostGross kWh_Biz'!AI68+'ExPostGross kWh_Biz'!BB68+'ExPostGross kWh_Biz'!BU68</f>
        <v>0</v>
      </c>
      <c r="Q68" s="12">
        <f>'ExPostGross kWh_Biz'!Q68+'ExPostGross kWh_Biz'!AJ68+'ExPostGross kWh_Biz'!BC68+'ExPostGross kWh_Biz'!BV68</f>
        <v>0</v>
      </c>
      <c r="R68" s="26">
        <f t="shared" ref="R68:R81" si="8">SUM(C68:Q68)</f>
        <v>0</v>
      </c>
      <c r="T68" s="3"/>
    </row>
    <row r="69" spans="1:20" x14ac:dyDescent="0.25">
      <c r="A69" s="161"/>
      <c r="B69" s="5" t="s">
        <v>42</v>
      </c>
      <c r="C69" s="2">
        <f>'ExPostGross kWh_Biz'!C69+'ExPostGross kWh_Biz'!V69+'ExPostGross kWh_Biz'!AO69+'ExPostGross kWh_Biz'!BH69</f>
        <v>0</v>
      </c>
      <c r="D69" s="2">
        <f>'ExPostGross kWh_Biz'!D69+'ExPostGross kWh_Biz'!W69+'ExPostGross kWh_Biz'!AP69+'ExPostGross kWh_Biz'!BI69</f>
        <v>0</v>
      </c>
      <c r="E69" s="2">
        <f>'ExPostGross kWh_Biz'!E69+'ExPostGross kWh_Biz'!X69+'ExPostGross kWh_Biz'!AQ69+'ExPostGross kWh_Biz'!BJ69</f>
        <v>0</v>
      </c>
      <c r="F69" s="2">
        <f>'ExPostGross kWh_Biz'!F69+'ExPostGross kWh_Biz'!Y69+'ExPostGross kWh_Biz'!AR69+'ExPostGross kWh_Biz'!BK69</f>
        <v>0</v>
      </c>
      <c r="G69" s="2">
        <f>'ExPostGross kWh_Biz'!G69+'ExPostGross kWh_Biz'!Z69+'ExPostGross kWh_Biz'!AS69+'ExPostGross kWh_Biz'!BL69</f>
        <v>0</v>
      </c>
      <c r="H69" s="2">
        <f>'ExPostGross kWh_Biz'!H69+'ExPostGross kWh_Biz'!AA69+'ExPostGross kWh_Biz'!AT69+'ExPostGross kWh_Biz'!BM69</f>
        <v>0</v>
      </c>
      <c r="I69" s="2">
        <f>'ExPostGross kWh_Biz'!I69+'ExPostGross kWh_Biz'!AB69+'ExPostGross kWh_Biz'!AU69+'ExPostGross kWh_Biz'!BN69</f>
        <v>0</v>
      </c>
      <c r="J69" s="2">
        <f>'ExPostGross kWh_Biz'!J69+'ExPostGross kWh_Biz'!AC69+'ExPostGross kWh_Biz'!AV69+'ExPostGross kWh_Biz'!BO69</f>
        <v>0</v>
      </c>
      <c r="K69" s="2">
        <f>'ExPostGross kWh_Biz'!K69+'ExPostGross kWh_Biz'!AD69+'ExPostGross kWh_Biz'!AW69+'ExPostGross kWh_Biz'!BP69</f>
        <v>0</v>
      </c>
      <c r="L69" s="2">
        <f>'ExPostGross kWh_Biz'!L69+'ExPostGross kWh_Biz'!AE69+'ExPostGross kWh_Biz'!AX69+'ExPostGross kWh_Biz'!BQ69</f>
        <v>0</v>
      </c>
      <c r="M69" s="2">
        <f>'ExPostGross kWh_Biz'!M69+'ExPostGross kWh_Biz'!AF69+'ExPostGross kWh_Biz'!AY69+'ExPostGross kWh_Biz'!BR69</f>
        <v>0</v>
      </c>
      <c r="N69" s="2">
        <f>'ExPostGross kWh_Biz'!N69+'ExPostGross kWh_Biz'!AG69+'ExPostGross kWh_Biz'!AZ69+'ExPostGross kWh_Biz'!BS69</f>
        <v>0</v>
      </c>
      <c r="O69" s="2">
        <f>'ExPostGross kWh_Biz'!O69+'ExPostGross kWh_Biz'!AH69+'ExPostGross kWh_Biz'!BA69+'ExPostGross kWh_Biz'!BT69</f>
        <v>0</v>
      </c>
      <c r="P69" s="2">
        <f>'ExPostGross kWh_Biz'!P69+'ExPostGross kWh_Biz'!AI69+'ExPostGross kWh_Biz'!BB69+'ExPostGross kWh_Biz'!BU69</f>
        <v>0</v>
      </c>
      <c r="Q69" s="2">
        <f>'ExPostGross kWh_Biz'!Q69+'ExPostGross kWh_Biz'!AJ69+'ExPostGross kWh_Biz'!BC69+'ExPostGross kWh_Biz'!BV69</f>
        <v>0</v>
      </c>
      <c r="R69" s="25">
        <f t="shared" si="8"/>
        <v>0</v>
      </c>
      <c r="T69" s="3"/>
    </row>
    <row r="70" spans="1:20" x14ac:dyDescent="0.25">
      <c r="A70" s="161"/>
      <c r="B70" s="4" t="s">
        <v>41</v>
      </c>
      <c r="C70" s="2">
        <f>'ExPostGross kWh_Biz'!C70+'ExPostGross kWh_Biz'!V70+'ExPostGross kWh_Biz'!AO70+'ExPostGross kWh_Biz'!BH70</f>
        <v>0</v>
      </c>
      <c r="D70" s="2">
        <f>'ExPostGross kWh_Biz'!D70+'ExPostGross kWh_Biz'!W70+'ExPostGross kWh_Biz'!AP70+'ExPostGross kWh_Biz'!BI70</f>
        <v>0</v>
      </c>
      <c r="E70" s="2">
        <f>'ExPostGross kWh_Biz'!E70+'ExPostGross kWh_Biz'!X70+'ExPostGross kWh_Biz'!AQ70+'ExPostGross kWh_Biz'!BJ70</f>
        <v>0</v>
      </c>
      <c r="F70" s="2">
        <f>'ExPostGross kWh_Biz'!F70+'ExPostGross kWh_Biz'!Y70+'ExPostGross kWh_Biz'!AR70+'ExPostGross kWh_Biz'!BK70</f>
        <v>0</v>
      </c>
      <c r="G70" s="2">
        <f>'ExPostGross kWh_Biz'!G70+'ExPostGross kWh_Biz'!Z70+'ExPostGross kWh_Biz'!AS70+'ExPostGross kWh_Biz'!BL70</f>
        <v>0</v>
      </c>
      <c r="H70" s="2">
        <f>'ExPostGross kWh_Biz'!H70+'ExPostGross kWh_Biz'!AA70+'ExPostGross kWh_Biz'!AT70+'ExPostGross kWh_Biz'!BM70</f>
        <v>0</v>
      </c>
      <c r="I70" s="2">
        <f>'ExPostGross kWh_Biz'!I70+'ExPostGross kWh_Biz'!AB70+'ExPostGross kWh_Biz'!AU70+'ExPostGross kWh_Biz'!BN70</f>
        <v>0</v>
      </c>
      <c r="J70" s="2">
        <f>'ExPostGross kWh_Biz'!J70+'ExPostGross kWh_Biz'!AC70+'ExPostGross kWh_Biz'!AV70+'ExPostGross kWh_Biz'!BO70</f>
        <v>0</v>
      </c>
      <c r="K70" s="2">
        <f>'ExPostGross kWh_Biz'!K70+'ExPostGross kWh_Biz'!AD70+'ExPostGross kWh_Biz'!AW70+'ExPostGross kWh_Biz'!BP70</f>
        <v>0</v>
      </c>
      <c r="L70" s="2">
        <f>'ExPostGross kWh_Biz'!L70+'ExPostGross kWh_Biz'!AE70+'ExPostGross kWh_Biz'!AX70+'ExPostGross kWh_Biz'!BQ70</f>
        <v>0</v>
      </c>
      <c r="M70" s="2">
        <f>'ExPostGross kWh_Biz'!M70+'ExPostGross kWh_Biz'!AF70+'ExPostGross kWh_Biz'!AY70+'ExPostGross kWh_Biz'!BR70</f>
        <v>15349.634596298552</v>
      </c>
      <c r="N70" s="2">
        <f>'ExPostGross kWh_Biz'!N70+'ExPostGross kWh_Biz'!AG70+'ExPostGross kWh_Biz'!AZ70+'ExPostGross kWh_Biz'!BS70</f>
        <v>0</v>
      </c>
      <c r="O70" s="2">
        <f>'ExPostGross kWh_Biz'!O70+'ExPostGross kWh_Biz'!AH70+'ExPostGross kWh_Biz'!BA70+'ExPostGross kWh_Biz'!BT70</f>
        <v>0</v>
      </c>
      <c r="P70" s="2">
        <f>'ExPostGross kWh_Biz'!P70+'ExPostGross kWh_Biz'!AI70+'ExPostGross kWh_Biz'!BB70+'ExPostGross kWh_Biz'!BU70</f>
        <v>0</v>
      </c>
      <c r="Q70" s="2">
        <f>'ExPostGross kWh_Biz'!Q70+'ExPostGross kWh_Biz'!AJ70+'ExPostGross kWh_Biz'!BC70+'ExPostGross kWh_Biz'!BV70</f>
        <v>0</v>
      </c>
      <c r="R70" s="25">
        <f t="shared" si="8"/>
        <v>15349.634596298552</v>
      </c>
      <c r="T70" s="3"/>
    </row>
    <row r="71" spans="1:20" x14ac:dyDescent="0.25">
      <c r="A71" s="161"/>
      <c r="B71" s="4" t="s">
        <v>40</v>
      </c>
      <c r="C71" s="2">
        <f>'ExPostGross kWh_Biz'!C71+'ExPostGross kWh_Biz'!V71+'ExPostGross kWh_Biz'!AO71+'ExPostGross kWh_Biz'!BH71</f>
        <v>0</v>
      </c>
      <c r="D71" s="2">
        <f>'ExPostGross kWh_Biz'!D71+'ExPostGross kWh_Biz'!W71+'ExPostGross kWh_Biz'!AP71+'ExPostGross kWh_Biz'!BI71</f>
        <v>0</v>
      </c>
      <c r="E71" s="2">
        <f>'ExPostGross kWh_Biz'!E71+'ExPostGross kWh_Biz'!X71+'ExPostGross kWh_Biz'!AQ71+'ExPostGross kWh_Biz'!BJ71</f>
        <v>0</v>
      </c>
      <c r="F71" s="2">
        <f>'ExPostGross kWh_Biz'!F71+'ExPostGross kWh_Biz'!Y71+'ExPostGross kWh_Biz'!AR71+'ExPostGross kWh_Biz'!BK71</f>
        <v>0</v>
      </c>
      <c r="G71" s="2">
        <f>'ExPostGross kWh_Biz'!G71+'ExPostGross kWh_Biz'!Z71+'ExPostGross kWh_Biz'!AS71+'ExPostGross kWh_Biz'!BL71</f>
        <v>0</v>
      </c>
      <c r="H71" s="2">
        <f>'ExPostGross kWh_Biz'!H71+'ExPostGross kWh_Biz'!AA71+'ExPostGross kWh_Biz'!AT71+'ExPostGross kWh_Biz'!BM71</f>
        <v>0</v>
      </c>
      <c r="I71" s="2">
        <f>'ExPostGross kWh_Biz'!I71+'ExPostGross kWh_Biz'!AB71+'ExPostGross kWh_Biz'!AU71+'ExPostGross kWh_Biz'!BN71</f>
        <v>0</v>
      </c>
      <c r="J71" s="2">
        <f>'ExPostGross kWh_Biz'!J71+'ExPostGross kWh_Biz'!AC71+'ExPostGross kWh_Biz'!AV71+'ExPostGross kWh_Biz'!BO71</f>
        <v>0</v>
      </c>
      <c r="K71" s="2">
        <f>'ExPostGross kWh_Biz'!K71+'ExPostGross kWh_Biz'!AD71+'ExPostGross kWh_Biz'!AW71+'ExPostGross kWh_Biz'!BP71</f>
        <v>0</v>
      </c>
      <c r="L71" s="2">
        <f>'ExPostGross kWh_Biz'!L71+'ExPostGross kWh_Biz'!AE71+'ExPostGross kWh_Biz'!AX71+'ExPostGross kWh_Biz'!BQ71</f>
        <v>3815.6074813105561</v>
      </c>
      <c r="M71" s="2">
        <f>'ExPostGross kWh_Biz'!M71+'ExPostGross kWh_Biz'!AF71+'ExPostGross kWh_Biz'!AY71+'ExPostGross kWh_Biz'!BR71</f>
        <v>1213.1017812218108</v>
      </c>
      <c r="N71" s="2">
        <f>'ExPostGross kWh_Biz'!N71+'ExPostGross kWh_Biz'!AG71+'ExPostGross kWh_Biz'!AZ71+'ExPostGross kWh_Biz'!BS71</f>
        <v>8475.7647051954336</v>
      </c>
      <c r="O71" s="2">
        <f>'ExPostGross kWh_Biz'!O71+'ExPostGross kWh_Biz'!AH71+'ExPostGross kWh_Biz'!BA71+'ExPostGross kWh_Biz'!BT71</f>
        <v>0</v>
      </c>
      <c r="P71" s="2">
        <f>'ExPostGross kWh_Biz'!P71+'ExPostGross kWh_Biz'!AI71+'ExPostGross kWh_Biz'!BB71+'ExPostGross kWh_Biz'!BU71</f>
        <v>0</v>
      </c>
      <c r="Q71" s="2">
        <f>'ExPostGross kWh_Biz'!Q71+'ExPostGross kWh_Biz'!AJ71+'ExPostGross kWh_Biz'!BC71+'ExPostGross kWh_Biz'!BV71</f>
        <v>0</v>
      </c>
      <c r="R71" s="25">
        <f t="shared" si="8"/>
        <v>13504.473967727801</v>
      </c>
      <c r="T71" s="3"/>
    </row>
    <row r="72" spans="1:20" x14ac:dyDescent="0.25">
      <c r="A72" s="161"/>
      <c r="B72" s="5" t="s">
        <v>39</v>
      </c>
      <c r="C72" s="2">
        <f>'ExPostGross kWh_Biz'!C72+'ExPostGross kWh_Biz'!V72+'ExPostGross kWh_Biz'!AO72+'ExPostGross kWh_Biz'!BH72</f>
        <v>0</v>
      </c>
      <c r="D72" s="2">
        <f>'ExPostGross kWh_Biz'!D72+'ExPostGross kWh_Biz'!W72+'ExPostGross kWh_Biz'!AP72+'ExPostGross kWh_Biz'!BI72</f>
        <v>0</v>
      </c>
      <c r="E72" s="2">
        <f>'ExPostGross kWh_Biz'!E72+'ExPostGross kWh_Biz'!X72+'ExPostGross kWh_Biz'!AQ72+'ExPostGross kWh_Biz'!BJ72</f>
        <v>0</v>
      </c>
      <c r="F72" s="2">
        <f>'ExPostGross kWh_Biz'!F72+'ExPostGross kWh_Biz'!Y72+'ExPostGross kWh_Biz'!AR72+'ExPostGross kWh_Biz'!BK72</f>
        <v>0</v>
      </c>
      <c r="G72" s="2">
        <f>'ExPostGross kWh_Biz'!G72+'ExPostGross kWh_Biz'!Z72+'ExPostGross kWh_Biz'!AS72+'ExPostGross kWh_Biz'!BL72</f>
        <v>0</v>
      </c>
      <c r="H72" s="2">
        <f>'ExPostGross kWh_Biz'!H72+'ExPostGross kWh_Biz'!AA72+'ExPostGross kWh_Biz'!AT72+'ExPostGross kWh_Biz'!BM72</f>
        <v>0</v>
      </c>
      <c r="I72" s="2">
        <f>'ExPostGross kWh_Biz'!I72+'ExPostGross kWh_Biz'!AB72+'ExPostGross kWh_Biz'!AU72+'ExPostGross kWh_Biz'!BN72</f>
        <v>0</v>
      </c>
      <c r="J72" s="2">
        <f>'ExPostGross kWh_Biz'!J72+'ExPostGross kWh_Biz'!AC72+'ExPostGross kWh_Biz'!AV72+'ExPostGross kWh_Biz'!BO72</f>
        <v>0</v>
      </c>
      <c r="K72" s="2">
        <f>'ExPostGross kWh_Biz'!K72+'ExPostGross kWh_Biz'!AD72+'ExPostGross kWh_Biz'!AW72+'ExPostGross kWh_Biz'!BP72</f>
        <v>0</v>
      </c>
      <c r="L72" s="2">
        <f>'ExPostGross kWh_Biz'!L72+'ExPostGross kWh_Biz'!AE72+'ExPostGross kWh_Biz'!AX72+'ExPostGross kWh_Biz'!BQ72</f>
        <v>0</v>
      </c>
      <c r="M72" s="2">
        <f>'ExPostGross kWh_Biz'!M72+'ExPostGross kWh_Biz'!AF72+'ExPostGross kWh_Biz'!AY72+'ExPostGross kWh_Biz'!BR72</f>
        <v>0</v>
      </c>
      <c r="N72" s="2">
        <f>'ExPostGross kWh_Biz'!N72+'ExPostGross kWh_Biz'!AG72+'ExPostGross kWh_Biz'!AZ72+'ExPostGross kWh_Biz'!BS72</f>
        <v>0</v>
      </c>
      <c r="O72" s="2">
        <f>'ExPostGross kWh_Biz'!O72+'ExPostGross kWh_Biz'!AH72+'ExPostGross kWh_Biz'!BA72+'ExPostGross kWh_Biz'!BT72</f>
        <v>0</v>
      </c>
      <c r="P72" s="2">
        <f>'ExPostGross kWh_Biz'!P72+'ExPostGross kWh_Biz'!AI72+'ExPostGross kWh_Biz'!BB72+'ExPostGross kWh_Biz'!BU72</f>
        <v>0</v>
      </c>
      <c r="Q72" s="2">
        <f>'ExPostGross kWh_Biz'!Q72+'ExPostGross kWh_Biz'!AJ72+'ExPostGross kWh_Biz'!BC72+'ExPostGross kWh_Biz'!BV72</f>
        <v>0</v>
      </c>
      <c r="R72" s="25">
        <f t="shared" si="8"/>
        <v>0</v>
      </c>
      <c r="T72" s="3"/>
    </row>
    <row r="73" spans="1:20" x14ac:dyDescent="0.25">
      <c r="A73" s="161"/>
      <c r="B73" s="4" t="s">
        <v>38</v>
      </c>
      <c r="C73" s="2">
        <f>'ExPostGross kWh_Biz'!C73+'ExPostGross kWh_Biz'!V73+'ExPostGross kWh_Biz'!AO73+'ExPostGross kWh_Biz'!BH73</f>
        <v>0</v>
      </c>
      <c r="D73" s="2">
        <f>'ExPostGross kWh_Biz'!D73+'ExPostGross kWh_Biz'!W73+'ExPostGross kWh_Biz'!AP73+'ExPostGross kWh_Biz'!BI73</f>
        <v>0</v>
      </c>
      <c r="E73" s="2">
        <f>'ExPostGross kWh_Biz'!E73+'ExPostGross kWh_Biz'!X73+'ExPostGross kWh_Biz'!AQ73+'ExPostGross kWh_Biz'!BJ73</f>
        <v>0</v>
      </c>
      <c r="F73" s="2">
        <f>'ExPostGross kWh_Biz'!F73+'ExPostGross kWh_Biz'!Y73+'ExPostGross kWh_Biz'!AR73+'ExPostGross kWh_Biz'!BK73</f>
        <v>0</v>
      </c>
      <c r="G73" s="2">
        <f>'ExPostGross kWh_Biz'!G73+'ExPostGross kWh_Biz'!Z73+'ExPostGross kWh_Biz'!AS73+'ExPostGross kWh_Biz'!BL73</f>
        <v>0</v>
      </c>
      <c r="H73" s="2">
        <f>'ExPostGross kWh_Biz'!H73+'ExPostGross kWh_Biz'!AA73+'ExPostGross kWh_Biz'!AT73+'ExPostGross kWh_Biz'!BM73</f>
        <v>0</v>
      </c>
      <c r="I73" s="2">
        <f>'ExPostGross kWh_Biz'!I73+'ExPostGross kWh_Biz'!AB73+'ExPostGross kWh_Biz'!AU73+'ExPostGross kWh_Biz'!BN73</f>
        <v>0</v>
      </c>
      <c r="J73" s="2">
        <f>'ExPostGross kWh_Biz'!J73+'ExPostGross kWh_Biz'!AC73+'ExPostGross kWh_Biz'!AV73+'ExPostGross kWh_Biz'!BO73</f>
        <v>0</v>
      </c>
      <c r="K73" s="2">
        <f>'ExPostGross kWh_Biz'!K73+'ExPostGross kWh_Biz'!AD73+'ExPostGross kWh_Biz'!AW73+'ExPostGross kWh_Biz'!BP73</f>
        <v>0</v>
      </c>
      <c r="L73" s="2">
        <f>'ExPostGross kWh_Biz'!L73+'ExPostGross kWh_Biz'!AE73+'ExPostGross kWh_Biz'!AX73+'ExPostGross kWh_Biz'!BQ73</f>
        <v>0</v>
      </c>
      <c r="M73" s="2">
        <f>'ExPostGross kWh_Biz'!M73+'ExPostGross kWh_Biz'!AF73+'ExPostGross kWh_Biz'!AY73+'ExPostGross kWh_Biz'!BR73</f>
        <v>0</v>
      </c>
      <c r="N73" s="2">
        <f>'ExPostGross kWh_Biz'!N73+'ExPostGross kWh_Biz'!AG73+'ExPostGross kWh_Biz'!AZ73+'ExPostGross kWh_Biz'!BS73</f>
        <v>0</v>
      </c>
      <c r="O73" s="2">
        <f>'ExPostGross kWh_Biz'!O73+'ExPostGross kWh_Biz'!AH73+'ExPostGross kWh_Biz'!BA73+'ExPostGross kWh_Biz'!BT73</f>
        <v>0</v>
      </c>
      <c r="P73" s="2">
        <f>'ExPostGross kWh_Biz'!P73+'ExPostGross kWh_Biz'!AI73+'ExPostGross kWh_Biz'!BB73+'ExPostGross kWh_Biz'!BU73</f>
        <v>0</v>
      </c>
      <c r="Q73" s="2">
        <f>'ExPostGross kWh_Biz'!Q73+'ExPostGross kWh_Biz'!AJ73+'ExPostGross kWh_Biz'!BC73+'ExPostGross kWh_Biz'!BV73</f>
        <v>0</v>
      </c>
      <c r="R73" s="25">
        <f t="shared" si="8"/>
        <v>0</v>
      </c>
      <c r="T73" s="3"/>
    </row>
    <row r="74" spans="1:20" x14ac:dyDescent="0.25">
      <c r="A74" s="161"/>
      <c r="B74" s="4" t="s">
        <v>37</v>
      </c>
      <c r="C74" s="2">
        <f>'ExPostGross kWh_Biz'!C74+'ExPostGross kWh_Biz'!V74+'ExPostGross kWh_Biz'!AO74+'ExPostGross kWh_Biz'!BH74</f>
        <v>0</v>
      </c>
      <c r="D74" s="2">
        <f>'ExPostGross kWh_Biz'!D74+'ExPostGross kWh_Biz'!W74+'ExPostGross kWh_Biz'!AP74+'ExPostGross kWh_Biz'!BI74</f>
        <v>0</v>
      </c>
      <c r="E74" s="2">
        <f>'ExPostGross kWh_Biz'!E74+'ExPostGross kWh_Biz'!X74+'ExPostGross kWh_Biz'!AQ74+'ExPostGross kWh_Biz'!BJ74</f>
        <v>0</v>
      </c>
      <c r="F74" s="2">
        <f>'ExPostGross kWh_Biz'!F74+'ExPostGross kWh_Biz'!Y74+'ExPostGross kWh_Biz'!AR74+'ExPostGross kWh_Biz'!BK74</f>
        <v>0</v>
      </c>
      <c r="G74" s="2">
        <f>'ExPostGross kWh_Biz'!G74+'ExPostGross kWh_Biz'!Z74+'ExPostGross kWh_Biz'!AS74+'ExPostGross kWh_Biz'!BL74</f>
        <v>0</v>
      </c>
      <c r="H74" s="2">
        <f>'ExPostGross kWh_Biz'!H74+'ExPostGross kWh_Biz'!AA74+'ExPostGross kWh_Biz'!AT74+'ExPostGross kWh_Biz'!BM74</f>
        <v>0</v>
      </c>
      <c r="I74" s="2">
        <f>'ExPostGross kWh_Biz'!I74+'ExPostGross kWh_Biz'!AB74+'ExPostGross kWh_Biz'!AU74+'ExPostGross kWh_Biz'!BN74</f>
        <v>0</v>
      </c>
      <c r="J74" s="2">
        <f>'ExPostGross kWh_Biz'!J74+'ExPostGross kWh_Biz'!AC74+'ExPostGross kWh_Biz'!AV74+'ExPostGross kWh_Biz'!BO74</f>
        <v>0</v>
      </c>
      <c r="K74" s="2">
        <f>'ExPostGross kWh_Biz'!K74+'ExPostGross kWh_Biz'!AD74+'ExPostGross kWh_Biz'!AW74+'ExPostGross kWh_Biz'!BP74</f>
        <v>0</v>
      </c>
      <c r="L74" s="2">
        <f>'ExPostGross kWh_Biz'!L74+'ExPostGross kWh_Biz'!AE74+'ExPostGross kWh_Biz'!AX74+'ExPostGross kWh_Biz'!BQ74</f>
        <v>0</v>
      </c>
      <c r="M74" s="2">
        <f>'ExPostGross kWh_Biz'!M74+'ExPostGross kWh_Biz'!AF74+'ExPostGross kWh_Biz'!AY74+'ExPostGross kWh_Biz'!BR74</f>
        <v>0</v>
      </c>
      <c r="N74" s="2">
        <f>'ExPostGross kWh_Biz'!N74+'ExPostGross kWh_Biz'!AG74+'ExPostGross kWh_Biz'!AZ74+'ExPostGross kWh_Biz'!BS74</f>
        <v>4879.6148571428575</v>
      </c>
      <c r="O74" s="2">
        <f>'ExPostGross kWh_Biz'!O74+'ExPostGross kWh_Biz'!AH74+'ExPostGross kWh_Biz'!BA74+'ExPostGross kWh_Biz'!BT74</f>
        <v>0</v>
      </c>
      <c r="P74" s="2">
        <f>'ExPostGross kWh_Biz'!P74+'ExPostGross kWh_Biz'!AI74+'ExPostGross kWh_Biz'!BB74+'ExPostGross kWh_Biz'!BU74</f>
        <v>0</v>
      </c>
      <c r="Q74" s="2">
        <f>'ExPostGross kWh_Biz'!Q74+'ExPostGross kWh_Biz'!AJ74+'ExPostGross kWh_Biz'!BC74+'ExPostGross kWh_Biz'!BV74</f>
        <v>0</v>
      </c>
      <c r="R74" s="25">
        <f t="shared" si="8"/>
        <v>4879.6148571428575</v>
      </c>
      <c r="T74" s="3"/>
    </row>
    <row r="75" spans="1:20" x14ac:dyDescent="0.25">
      <c r="A75" s="161"/>
      <c r="B75" s="4" t="s">
        <v>36</v>
      </c>
      <c r="C75" s="2">
        <f>'ExPostGross kWh_Biz'!C75+'ExPostGross kWh_Biz'!V75+'ExPostGross kWh_Biz'!AO75+'ExPostGross kWh_Biz'!BH75</f>
        <v>0</v>
      </c>
      <c r="D75" s="2">
        <f>'ExPostGross kWh_Biz'!D75+'ExPostGross kWh_Biz'!W75+'ExPostGross kWh_Biz'!AP75+'ExPostGross kWh_Biz'!BI75</f>
        <v>142758.01192788055</v>
      </c>
      <c r="E75" s="2">
        <f>'ExPostGross kWh_Biz'!E75+'ExPostGross kWh_Biz'!X75+'ExPostGross kWh_Biz'!AQ75+'ExPostGross kWh_Biz'!BJ75</f>
        <v>549421.46458335582</v>
      </c>
      <c r="F75" s="2">
        <f>'ExPostGross kWh_Biz'!F75+'ExPostGross kWh_Biz'!Y75+'ExPostGross kWh_Biz'!AR75+'ExPostGross kWh_Biz'!BK75</f>
        <v>251633.16036492313</v>
      </c>
      <c r="G75" s="2">
        <f>'ExPostGross kWh_Biz'!G75+'ExPostGross kWh_Biz'!Z75+'ExPostGross kWh_Biz'!AS75+'ExPostGross kWh_Biz'!BL75</f>
        <v>404224.07907525176</v>
      </c>
      <c r="H75" s="2">
        <f>'ExPostGross kWh_Biz'!H75+'ExPostGross kWh_Biz'!AA75+'ExPostGross kWh_Biz'!AT75+'ExPostGross kWh_Biz'!BM75</f>
        <v>361506.48587315489</v>
      </c>
      <c r="I75" s="2">
        <f>'ExPostGross kWh_Biz'!I75+'ExPostGross kWh_Biz'!AB75+'ExPostGross kWh_Biz'!AU75+'ExPostGross kWh_Biz'!BN75</f>
        <v>341812.00923365937</v>
      </c>
      <c r="J75" s="2">
        <f>'ExPostGross kWh_Biz'!J75+'ExPostGross kWh_Biz'!AC75+'ExPostGross kWh_Biz'!AV75+'ExPostGross kWh_Biz'!BO75</f>
        <v>377198.43177005911</v>
      </c>
      <c r="K75" s="2">
        <f>'ExPostGross kWh_Biz'!K75+'ExPostGross kWh_Biz'!AD75+'ExPostGross kWh_Biz'!AW75+'ExPostGross kWh_Biz'!BP75</f>
        <v>495847.21486874495</v>
      </c>
      <c r="L75" s="2">
        <f>'ExPostGross kWh_Biz'!L75+'ExPostGross kWh_Biz'!AE75+'ExPostGross kWh_Biz'!AX75+'ExPostGross kWh_Biz'!BQ75</f>
        <v>340757.49108685984</v>
      </c>
      <c r="M75" s="2">
        <f>'ExPostGross kWh_Biz'!M75+'ExPostGross kWh_Biz'!AF75+'ExPostGross kWh_Biz'!AY75+'ExPostGross kWh_Biz'!BR75</f>
        <v>874259.99032817048</v>
      </c>
      <c r="N75" s="2">
        <f>'ExPostGross kWh_Biz'!N75+'ExPostGross kWh_Biz'!AG75+'ExPostGross kWh_Biz'!AZ75+'ExPostGross kWh_Biz'!BS75</f>
        <v>1493450.8496672772</v>
      </c>
      <c r="O75" s="2">
        <f>'ExPostGross kWh_Biz'!O75+'ExPostGross kWh_Biz'!AH75+'ExPostGross kWh_Biz'!BA75+'ExPostGross kWh_Biz'!BT75</f>
        <v>0</v>
      </c>
      <c r="P75" s="2">
        <f>'ExPostGross kWh_Biz'!P75+'ExPostGross kWh_Biz'!AI75+'ExPostGross kWh_Biz'!BB75+'ExPostGross kWh_Biz'!BU75</f>
        <v>0</v>
      </c>
      <c r="Q75" s="2">
        <f>'ExPostGross kWh_Biz'!Q75+'ExPostGross kWh_Biz'!AJ75+'ExPostGross kWh_Biz'!BC75+'ExPostGross kWh_Biz'!BV75</f>
        <v>0</v>
      </c>
      <c r="R75" s="25">
        <f t="shared" si="8"/>
        <v>5632869.1887793373</v>
      </c>
      <c r="T75" s="3"/>
    </row>
    <row r="76" spans="1:20" x14ac:dyDescent="0.25">
      <c r="A76" s="161"/>
      <c r="B76" s="4" t="s">
        <v>35</v>
      </c>
      <c r="C76" s="2">
        <f>'ExPostGross kWh_Biz'!C76+'ExPostGross kWh_Biz'!V76+'ExPostGross kWh_Biz'!AO76+'ExPostGross kWh_Biz'!BH76</f>
        <v>0</v>
      </c>
      <c r="D76" s="2">
        <f>'ExPostGross kWh_Biz'!D76+'ExPostGross kWh_Biz'!W76+'ExPostGross kWh_Biz'!AP76+'ExPostGross kWh_Biz'!BI76</f>
        <v>0</v>
      </c>
      <c r="E76" s="2">
        <f>'ExPostGross kWh_Biz'!E76+'ExPostGross kWh_Biz'!X76+'ExPostGross kWh_Biz'!AQ76+'ExPostGross kWh_Biz'!BJ76</f>
        <v>0</v>
      </c>
      <c r="F76" s="2">
        <f>'ExPostGross kWh_Biz'!F76+'ExPostGross kWh_Biz'!Y76+'ExPostGross kWh_Biz'!AR76+'ExPostGross kWh_Biz'!BK76</f>
        <v>0</v>
      </c>
      <c r="G76" s="2">
        <f>'ExPostGross kWh_Biz'!G76+'ExPostGross kWh_Biz'!Z76+'ExPostGross kWh_Biz'!AS76+'ExPostGross kWh_Biz'!BL76</f>
        <v>4291.3080746888827</v>
      </c>
      <c r="H76" s="2">
        <f>'ExPostGross kWh_Biz'!H76+'ExPostGross kWh_Biz'!AA76+'ExPostGross kWh_Biz'!AT76+'ExPostGross kWh_Biz'!BM76</f>
        <v>0</v>
      </c>
      <c r="I76" s="2">
        <f>'ExPostGross kWh_Biz'!I76+'ExPostGross kWh_Biz'!AB76+'ExPostGross kWh_Biz'!AU76+'ExPostGross kWh_Biz'!BN76</f>
        <v>0</v>
      </c>
      <c r="J76" s="2">
        <f>'ExPostGross kWh_Biz'!J76+'ExPostGross kWh_Biz'!AC76+'ExPostGross kWh_Biz'!AV76+'ExPostGross kWh_Biz'!BO76</f>
        <v>0</v>
      </c>
      <c r="K76" s="2">
        <f>'ExPostGross kWh_Biz'!K76+'ExPostGross kWh_Biz'!AD76+'ExPostGross kWh_Biz'!AW76+'ExPostGross kWh_Biz'!BP76</f>
        <v>0</v>
      </c>
      <c r="L76" s="2">
        <f>'ExPostGross kWh_Biz'!L76+'ExPostGross kWh_Biz'!AE76+'ExPostGross kWh_Biz'!AX76+'ExPostGross kWh_Biz'!BQ76</f>
        <v>0</v>
      </c>
      <c r="M76" s="2">
        <f>'ExPostGross kWh_Biz'!M76+'ExPostGross kWh_Biz'!AF76+'ExPostGross kWh_Biz'!AY76+'ExPostGross kWh_Biz'!BR76</f>
        <v>5721.7440995851766</v>
      </c>
      <c r="N76" s="2">
        <f>'ExPostGross kWh_Biz'!N76+'ExPostGross kWh_Biz'!AG76+'ExPostGross kWh_Biz'!AZ76+'ExPostGross kWh_Biz'!BS76</f>
        <v>7729.676606928042</v>
      </c>
      <c r="O76" s="2">
        <f>'ExPostGross kWh_Biz'!O76+'ExPostGross kWh_Biz'!AH76+'ExPostGross kWh_Biz'!BA76+'ExPostGross kWh_Biz'!BT76</f>
        <v>0</v>
      </c>
      <c r="P76" s="2">
        <f>'ExPostGross kWh_Biz'!P76+'ExPostGross kWh_Biz'!AI76+'ExPostGross kWh_Biz'!BB76+'ExPostGross kWh_Biz'!BU76</f>
        <v>0</v>
      </c>
      <c r="Q76" s="2">
        <f>'ExPostGross kWh_Biz'!Q76+'ExPostGross kWh_Biz'!AJ76+'ExPostGross kWh_Biz'!BC76+'ExPostGross kWh_Biz'!BV76</f>
        <v>0</v>
      </c>
      <c r="R76" s="25">
        <f t="shared" si="8"/>
        <v>17742.728781202102</v>
      </c>
      <c r="T76" s="3"/>
    </row>
    <row r="77" spans="1:20" x14ac:dyDescent="0.25">
      <c r="A77" s="161"/>
      <c r="B77" s="4" t="s">
        <v>34</v>
      </c>
      <c r="C77" s="2">
        <f>'ExPostGross kWh_Biz'!C77+'ExPostGross kWh_Biz'!V77+'ExPostGross kWh_Biz'!AO77+'ExPostGross kWh_Biz'!BH77</f>
        <v>0</v>
      </c>
      <c r="D77" s="2">
        <f>'ExPostGross kWh_Biz'!D77+'ExPostGross kWh_Biz'!W77+'ExPostGross kWh_Biz'!AP77+'ExPostGross kWh_Biz'!BI77</f>
        <v>0</v>
      </c>
      <c r="E77" s="2">
        <f>'ExPostGross kWh_Biz'!E77+'ExPostGross kWh_Biz'!X77+'ExPostGross kWh_Biz'!AQ77+'ExPostGross kWh_Biz'!BJ77</f>
        <v>0</v>
      </c>
      <c r="F77" s="2">
        <f>'ExPostGross kWh_Biz'!F77+'ExPostGross kWh_Biz'!Y77+'ExPostGross kWh_Biz'!AR77+'ExPostGross kWh_Biz'!BK77</f>
        <v>0</v>
      </c>
      <c r="G77" s="2">
        <f>'ExPostGross kWh_Biz'!G77+'ExPostGross kWh_Biz'!Z77+'ExPostGross kWh_Biz'!AS77+'ExPostGross kWh_Biz'!BL77</f>
        <v>0</v>
      </c>
      <c r="H77" s="2">
        <f>'ExPostGross kWh_Biz'!H77+'ExPostGross kWh_Biz'!AA77+'ExPostGross kWh_Biz'!AT77+'ExPostGross kWh_Biz'!BM77</f>
        <v>0</v>
      </c>
      <c r="I77" s="2">
        <f>'ExPostGross kWh_Biz'!I77+'ExPostGross kWh_Biz'!AB77+'ExPostGross kWh_Biz'!AU77+'ExPostGross kWh_Biz'!BN77</f>
        <v>0</v>
      </c>
      <c r="J77" s="2">
        <f>'ExPostGross kWh_Biz'!J77+'ExPostGross kWh_Biz'!AC77+'ExPostGross kWh_Biz'!AV77+'ExPostGross kWh_Biz'!BO77</f>
        <v>0</v>
      </c>
      <c r="K77" s="2">
        <f>'ExPostGross kWh_Biz'!K77+'ExPostGross kWh_Biz'!AD77+'ExPostGross kWh_Biz'!AW77+'ExPostGross kWh_Biz'!BP77</f>
        <v>0</v>
      </c>
      <c r="L77" s="2">
        <f>'ExPostGross kWh_Biz'!L77+'ExPostGross kWh_Biz'!AE77+'ExPostGross kWh_Biz'!AX77+'ExPostGross kWh_Biz'!BQ77</f>
        <v>0</v>
      </c>
      <c r="M77" s="2">
        <f>'ExPostGross kWh_Biz'!M77+'ExPostGross kWh_Biz'!AF77+'ExPostGross kWh_Biz'!AY77+'ExPostGross kWh_Biz'!BR77</f>
        <v>0</v>
      </c>
      <c r="N77" s="2">
        <f>'ExPostGross kWh_Biz'!N77+'ExPostGross kWh_Biz'!AG77+'ExPostGross kWh_Biz'!AZ77+'ExPostGross kWh_Biz'!BS77</f>
        <v>0</v>
      </c>
      <c r="O77" s="2">
        <f>'ExPostGross kWh_Biz'!O77+'ExPostGross kWh_Biz'!AH77+'ExPostGross kWh_Biz'!BA77+'ExPostGross kWh_Biz'!BT77</f>
        <v>0</v>
      </c>
      <c r="P77" s="2">
        <f>'ExPostGross kWh_Biz'!P77+'ExPostGross kWh_Biz'!AI77+'ExPostGross kWh_Biz'!BB77+'ExPostGross kWh_Biz'!BU77</f>
        <v>0</v>
      </c>
      <c r="Q77" s="2">
        <f>'ExPostGross kWh_Biz'!Q77+'ExPostGross kWh_Biz'!AJ77+'ExPostGross kWh_Biz'!BC77+'ExPostGross kWh_Biz'!BV77</f>
        <v>0</v>
      </c>
      <c r="R77" s="25">
        <f t="shared" si="8"/>
        <v>0</v>
      </c>
      <c r="T77" s="3"/>
    </row>
    <row r="78" spans="1:20" x14ac:dyDescent="0.25">
      <c r="A78" s="161"/>
      <c r="B78" s="29" t="s">
        <v>33</v>
      </c>
      <c r="C78" s="2">
        <f>'ExPostGross kWh_Biz'!C78+'ExPostGross kWh_Biz'!V78+'ExPostGross kWh_Biz'!AO78+'ExPostGross kWh_Biz'!BH78</f>
        <v>0</v>
      </c>
      <c r="D78" s="2">
        <f>'ExPostGross kWh_Biz'!D78+'ExPostGross kWh_Biz'!W78+'ExPostGross kWh_Biz'!AP78+'ExPostGross kWh_Biz'!BI78</f>
        <v>0</v>
      </c>
      <c r="E78" s="2">
        <f>'ExPostGross kWh_Biz'!E78+'ExPostGross kWh_Biz'!X78+'ExPostGross kWh_Biz'!AQ78+'ExPostGross kWh_Biz'!BJ78</f>
        <v>0</v>
      </c>
      <c r="F78" s="2">
        <f>'ExPostGross kWh_Biz'!F78+'ExPostGross kWh_Biz'!Y78+'ExPostGross kWh_Biz'!AR78+'ExPostGross kWh_Biz'!BK78</f>
        <v>0</v>
      </c>
      <c r="G78" s="2">
        <f>'ExPostGross kWh_Biz'!G78+'ExPostGross kWh_Biz'!Z78+'ExPostGross kWh_Biz'!AS78+'ExPostGross kWh_Biz'!BL78</f>
        <v>0</v>
      </c>
      <c r="H78" s="2">
        <f>'ExPostGross kWh_Biz'!H78+'ExPostGross kWh_Biz'!AA78+'ExPostGross kWh_Biz'!AT78+'ExPostGross kWh_Biz'!BM78</f>
        <v>0</v>
      </c>
      <c r="I78" s="2">
        <f>'ExPostGross kWh_Biz'!I78+'ExPostGross kWh_Biz'!AB78+'ExPostGross kWh_Biz'!AU78+'ExPostGross kWh_Biz'!BN78</f>
        <v>0</v>
      </c>
      <c r="J78" s="2">
        <f>'ExPostGross kWh_Biz'!J78+'ExPostGross kWh_Biz'!AC78+'ExPostGross kWh_Biz'!AV78+'ExPostGross kWh_Biz'!BO78</f>
        <v>0</v>
      </c>
      <c r="K78" s="2">
        <f>'ExPostGross kWh_Biz'!K78+'ExPostGross kWh_Biz'!AD78+'ExPostGross kWh_Biz'!AW78+'ExPostGross kWh_Biz'!BP78</f>
        <v>0</v>
      </c>
      <c r="L78" s="2">
        <f>'ExPostGross kWh_Biz'!L78+'ExPostGross kWh_Biz'!AE78+'ExPostGross kWh_Biz'!AX78+'ExPostGross kWh_Biz'!BQ78</f>
        <v>0</v>
      </c>
      <c r="M78" s="2">
        <f>'ExPostGross kWh_Biz'!M78+'ExPostGross kWh_Biz'!AF78+'ExPostGross kWh_Biz'!AY78+'ExPostGross kWh_Biz'!BR78</f>
        <v>0</v>
      </c>
      <c r="N78" s="2">
        <f>'ExPostGross kWh_Biz'!N78+'ExPostGross kWh_Biz'!AG78+'ExPostGross kWh_Biz'!AZ78+'ExPostGross kWh_Biz'!BS78</f>
        <v>0</v>
      </c>
      <c r="O78" s="2">
        <f>'ExPostGross kWh_Biz'!O78+'ExPostGross kWh_Biz'!AH78+'ExPostGross kWh_Biz'!BA78+'ExPostGross kWh_Biz'!BT78</f>
        <v>0</v>
      </c>
      <c r="P78" s="2">
        <f>'ExPostGross kWh_Biz'!P78+'ExPostGross kWh_Biz'!AI78+'ExPostGross kWh_Biz'!BB78+'ExPostGross kWh_Biz'!BU78</f>
        <v>0</v>
      </c>
      <c r="Q78" s="2">
        <f>'ExPostGross kWh_Biz'!Q78+'ExPostGross kWh_Biz'!AJ78+'ExPostGross kWh_Biz'!BC78+'ExPostGross kWh_Biz'!BV78</f>
        <v>0</v>
      </c>
      <c r="R78" s="25">
        <f t="shared" si="8"/>
        <v>0</v>
      </c>
      <c r="T78" s="3"/>
    </row>
    <row r="79" spans="1:20" x14ac:dyDescent="0.25">
      <c r="A79" s="161"/>
      <c r="B79" s="29" t="s">
        <v>32</v>
      </c>
      <c r="C79" s="2">
        <f>'ExPostGross kWh_Biz'!C79+'ExPostGross kWh_Biz'!V79+'ExPostGross kWh_Biz'!AO79+'ExPostGross kWh_Biz'!BH79</f>
        <v>0</v>
      </c>
      <c r="D79" s="2">
        <f>'ExPostGross kWh_Biz'!D79+'ExPostGross kWh_Biz'!W79+'ExPostGross kWh_Biz'!AP79+'ExPostGross kWh_Biz'!BI79</f>
        <v>0</v>
      </c>
      <c r="E79" s="2">
        <f>'ExPostGross kWh_Biz'!E79+'ExPostGross kWh_Biz'!X79+'ExPostGross kWh_Biz'!AQ79+'ExPostGross kWh_Biz'!BJ79</f>
        <v>0</v>
      </c>
      <c r="F79" s="2">
        <f>'ExPostGross kWh_Biz'!F79+'ExPostGross kWh_Biz'!Y79+'ExPostGross kWh_Biz'!AR79+'ExPostGross kWh_Biz'!BK79</f>
        <v>0</v>
      </c>
      <c r="G79" s="2">
        <f>'ExPostGross kWh_Biz'!G79+'ExPostGross kWh_Biz'!Z79+'ExPostGross kWh_Biz'!AS79+'ExPostGross kWh_Biz'!BL79</f>
        <v>4227</v>
      </c>
      <c r="H79" s="2">
        <f>'ExPostGross kWh_Biz'!H79+'ExPostGross kWh_Biz'!AA79+'ExPostGross kWh_Biz'!AT79+'ExPostGross kWh_Biz'!BM79</f>
        <v>0</v>
      </c>
      <c r="I79" s="2">
        <f>'ExPostGross kWh_Biz'!I79+'ExPostGross kWh_Biz'!AB79+'ExPostGross kWh_Biz'!AU79+'ExPostGross kWh_Biz'!BN79</f>
        <v>0</v>
      </c>
      <c r="J79" s="2">
        <f>'ExPostGross kWh_Biz'!J79+'ExPostGross kWh_Biz'!AC79+'ExPostGross kWh_Biz'!AV79+'ExPostGross kWh_Biz'!BO79</f>
        <v>0</v>
      </c>
      <c r="K79" s="2">
        <f>'ExPostGross kWh_Biz'!K79+'ExPostGross kWh_Biz'!AD79+'ExPostGross kWh_Biz'!AW79+'ExPostGross kWh_Biz'!BP79</f>
        <v>169877.16496415879</v>
      </c>
      <c r="L79" s="2">
        <f>'ExPostGross kWh_Biz'!L79+'ExPostGross kWh_Biz'!AE79+'ExPostGross kWh_Biz'!AX79+'ExPostGross kWh_Biz'!BQ79</f>
        <v>32624.213879173651</v>
      </c>
      <c r="M79" s="2">
        <f>'ExPostGross kWh_Biz'!M79+'ExPostGross kWh_Biz'!AF79+'ExPostGross kWh_Biz'!AY79+'ExPostGross kWh_Biz'!BR79</f>
        <v>0</v>
      </c>
      <c r="N79" s="2">
        <f>'ExPostGross kWh_Biz'!N79+'ExPostGross kWh_Biz'!AG79+'ExPostGross kWh_Biz'!AZ79+'ExPostGross kWh_Biz'!BS79</f>
        <v>64267.039582079407</v>
      </c>
      <c r="O79" s="2">
        <f>'ExPostGross kWh_Biz'!O79+'ExPostGross kWh_Biz'!AH79+'ExPostGross kWh_Biz'!BA79+'ExPostGross kWh_Biz'!BT79</f>
        <v>0</v>
      </c>
      <c r="P79" s="2">
        <f>'ExPostGross kWh_Biz'!P79+'ExPostGross kWh_Biz'!AI79+'ExPostGross kWh_Biz'!BB79+'ExPostGross kWh_Biz'!BU79</f>
        <v>0</v>
      </c>
      <c r="Q79" s="2">
        <f>'ExPostGross kWh_Biz'!Q79+'ExPostGross kWh_Biz'!AJ79+'ExPostGross kWh_Biz'!BC79+'ExPostGross kWh_Biz'!BV79</f>
        <v>0</v>
      </c>
      <c r="R79" s="25">
        <f t="shared" si="8"/>
        <v>270995.41842541186</v>
      </c>
      <c r="T79" s="3"/>
    </row>
    <row r="80" spans="1:20" ht="15.75" thickBot="1" x14ac:dyDescent="0.3">
      <c r="A80" s="162"/>
      <c r="B80" s="29" t="s">
        <v>31</v>
      </c>
      <c r="C80" s="2">
        <f>'ExPostGross kWh_Biz'!C80+'ExPostGross kWh_Biz'!V80+'ExPostGross kWh_Biz'!AO80+'ExPostGross kWh_Biz'!BH80</f>
        <v>0</v>
      </c>
      <c r="D80" s="2">
        <f>'ExPostGross kWh_Biz'!D80+'ExPostGross kWh_Biz'!W80+'ExPostGross kWh_Biz'!AP80+'ExPostGross kWh_Biz'!BI80</f>
        <v>0</v>
      </c>
      <c r="E80" s="2">
        <f>'ExPostGross kWh_Biz'!E80+'ExPostGross kWh_Biz'!X80+'ExPostGross kWh_Biz'!AQ80+'ExPostGross kWh_Biz'!BJ80</f>
        <v>0</v>
      </c>
      <c r="F80" s="2">
        <f>'ExPostGross kWh_Biz'!F80+'ExPostGross kWh_Biz'!Y80+'ExPostGross kWh_Biz'!AR80+'ExPostGross kWh_Biz'!BK80</f>
        <v>0</v>
      </c>
      <c r="G80" s="2">
        <f>'ExPostGross kWh_Biz'!G80+'ExPostGross kWh_Biz'!Z80+'ExPostGross kWh_Biz'!AS80+'ExPostGross kWh_Biz'!BL80</f>
        <v>0</v>
      </c>
      <c r="H80" s="2">
        <f>'ExPostGross kWh_Biz'!H80+'ExPostGross kWh_Biz'!AA80+'ExPostGross kWh_Biz'!AT80+'ExPostGross kWh_Biz'!BM80</f>
        <v>0</v>
      </c>
      <c r="I80" s="2">
        <f>'ExPostGross kWh_Biz'!I80+'ExPostGross kWh_Biz'!AB80+'ExPostGross kWh_Biz'!AU80+'ExPostGross kWh_Biz'!BN80</f>
        <v>0</v>
      </c>
      <c r="J80" s="2">
        <f>'ExPostGross kWh_Biz'!J80+'ExPostGross kWh_Biz'!AC80+'ExPostGross kWh_Biz'!AV80+'ExPostGross kWh_Biz'!BO80</f>
        <v>0</v>
      </c>
      <c r="K80" s="2">
        <f>'ExPostGross kWh_Biz'!K80+'ExPostGross kWh_Biz'!AD80+'ExPostGross kWh_Biz'!AW80+'ExPostGross kWh_Biz'!BP80</f>
        <v>0</v>
      </c>
      <c r="L80" s="2">
        <f>'ExPostGross kWh_Biz'!L80+'ExPostGross kWh_Biz'!AE80+'ExPostGross kWh_Biz'!AX80+'ExPostGross kWh_Biz'!BQ80</f>
        <v>0</v>
      </c>
      <c r="M80" s="2">
        <f>'ExPostGross kWh_Biz'!M80+'ExPostGross kWh_Biz'!AF80+'ExPostGross kWh_Biz'!AY80+'ExPostGross kWh_Biz'!BR80</f>
        <v>0</v>
      </c>
      <c r="N80" s="2">
        <f>'ExPostGross kWh_Biz'!N80+'ExPostGross kWh_Biz'!AG80+'ExPostGross kWh_Biz'!AZ80+'ExPostGross kWh_Biz'!BS80</f>
        <v>0</v>
      </c>
      <c r="O80" s="2">
        <f>'ExPostGross kWh_Biz'!O80+'ExPostGross kWh_Biz'!AH80+'ExPostGross kWh_Biz'!BA80+'ExPostGross kWh_Biz'!BT80</f>
        <v>0</v>
      </c>
      <c r="P80" s="2">
        <f>'ExPostGross kWh_Biz'!P80+'ExPostGross kWh_Biz'!AI80+'ExPostGross kWh_Biz'!BB80+'ExPostGross kWh_Biz'!BU80</f>
        <v>0</v>
      </c>
      <c r="Q80" s="2">
        <f>'ExPostGross kWh_Biz'!Q80+'ExPostGross kWh_Biz'!AJ80+'ExPostGross kWh_Biz'!BC80+'ExPostGross kWh_Biz'!BV80</f>
        <v>0</v>
      </c>
      <c r="R80" s="25">
        <f t="shared" si="8"/>
        <v>0</v>
      </c>
      <c r="T80" s="3"/>
    </row>
    <row r="81" spans="1:20" ht="21.75" thickBot="1" x14ac:dyDescent="0.3">
      <c r="A81" s="28"/>
      <c r="B81" s="9" t="s">
        <v>13</v>
      </c>
      <c r="C81" s="8">
        <f>SUM(C68:C80)</f>
        <v>0</v>
      </c>
      <c r="D81" s="8">
        <f t="shared" ref="D81:Q81" si="9">SUM(D68:D80)</f>
        <v>142758.01192788055</v>
      </c>
      <c r="E81" s="8">
        <f t="shared" si="9"/>
        <v>549421.46458335582</v>
      </c>
      <c r="F81" s="8">
        <f t="shared" si="9"/>
        <v>251633.16036492313</v>
      </c>
      <c r="G81" s="8">
        <f t="shared" si="9"/>
        <v>412742.38714994065</v>
      </c>
      <c r="H81" s="8">
        <f t="shared" si="9"/>
        <v>361506.48587315489</v>
      </c>
      <c r="I81" s="8">
        <f t="shared" si="9"/>
        <v>341812.00923365937</v>
      </c>
      <c r="J81" s="8">
        <f t="shared" si="9"/>
        <v>377198.43177005911</v>
      </c>
      <c r="K81" s="8">
        <f t="shared" si="9"/>
        <v>665724.37983290374</v>
      </c>
      <c r="L81" s="8">
        <f t="shared" si="9"/>
        <v>377197.31244734407</v>
      </c>
      <c r="M81" s="8">
        <f t="shared" si="9"/>
        <v>896544.47080527607</v>
      </c>
      <c r="N81" s="8">
        <f t="shared" si="9"/>
        <v>1578802.945418623</v>
      </c>
      <c r="O81" s="8">
        <f t="shared" si="9"/>
        <v>0</v>
      </c>
      <c r="P81" s="8">
        <f t="shared" si="9"/>
        <v>0</v>
      </c>
      <c r="Q81" s="8">
        <f t="shared" si="9"/>
        <v>0</v>
      </c>
      <c r="R81" s="7">
        <f t="shared" si="8"/>
        <v>5955341.0594071206</v>
      </c>
      <c r="T81" s="3"/>
    </row>
    <row r="82" spans="1:20" ht="21.75" thickBot="1" x14ac:dyDescent="0.3">
      <c r="A82" s="28"/>
      <c r="R82" s="77">
        <f>SUM(C68:Q80)</f>
        <v>5955341.0594071196</v>
      </c>
      <c r="T82" s="3"/>
    </row>
    <row r="83" spans="1:20" ht="21.75" thickBot="1" x14ac:dyDescent="0.3">
      <c r="A83" s="28"/>
      <c r="B83" s="14" t="s">
        <v>11</v>
      </c>
      <c r="C83" s="58" t="s">
        <v>26</v>
      </c>
      <c r="D83" s="58" t="s">
        <v>25</v>
      </c>
      <c r="E83" s="58" t="s">
        <v>24</v>
      </c>
      <c r="F83" s="58" t="s">
        <v>23</v>
      </c>
      <c r="G83" s="58" t="s">
        <v>22</v>
      </c>
      <c r="H83" s="58" t="s">
        <v>21</v>
      </c>
      <c r="I83" s="58" t="s">
        <v>20</v>
      </c>
      <c r="J83" s="58" t="s">
        <v>19</v>
      </c>
      <c r="K83" s="58" t="s">
        <v>18</v>
      </c>
      <c r="L83" s="58" t="s">
        <v>17</v>
      </c>
      <c r="M83" s="58" t="s">
        <v>16</v>
      </c>
      <c r="N83" s="58" t="s">
        <v>15</v>
      </c>
      <c r="O83" s="58" t="s">
        <v>26</v>
      </c>
      <c r="P83" s="58" t="s">
        <v>25</v>
      </c>
      <c r="Q83" s="58" t="s">
        <v>24</v>
      </c>
      <c r="R83" s="54" t="s">
        <v>10</v>
      </c>
      <c r="T83" s="3"/>
    </row>
    <row r="84" spans="1:20" ht="14.65" customHeight="1" x14ac:dyDescent="0.25">
      <c r="A84" s="160" t="s">
        <v>47</v>
      </c>
      <c r="B84" s="23" t="s">
        <v>43</v>
      </c>
      <c r="C84" s="12">
        <f>'ExPostGross kWh_Biz'!C84+'ExPostGross kWh_Biz'!V84+'ExPostGross kWh_Biz'!AO84+'ExPostGross kWh_Biz'!BH84</f>
        <v>0</v>
      </c>
      <c r="D84" s="12">
        <f>'ExPostGross kWh_Biz'!D84+'ExPostGross kWh_Biz'!W84+'ExPostGross kWh_Biz'!AP84+'ExPostGross kWh_Biz'!BI84</f>
        <v>0</v>
      </c>
      <c r="E84" s="12">
        <f>'ExPostGross kWh_Biz'!E84+'ExPostGross kWh_Biz'!X84+'ExPostGross kWh_Biz'!AQ84+'ExPostGross kWh_Biz'!BJ84</f>
        <v>55707.77240404598</v>
      </c>
      <c r="F84" s="12">
        <f>'ExPostGross kWh_Biz'!F84+'ExPostGross kWh_Biz'!Y84+'ExPostGross kWh_Biz'!AR84+'ExPostGross kWh_Biz'!BK84</f>
        <v>0</v>
      </c>
      <c r="G84" s="12">
        <f>'ExPostGross kWh_Biz'!G84+'ExPostGross kWh_Biz'!Z84+'ExPostGross kWh_Biz'!AS84+'ExPostGross kWh_Biz'!BL84</f>
        <v>0</v>
      </c>
      <c r="H84" s="12">
        <f>'ExPostGross kWh_Biz'!H84+'ExPostGross kWh_Biz'!AA84+'ExPostGross kWh_Biz'!AT84+'ExPostGross kWh_Biz'!BM84</f>
        <v>351660.40174313844</v>
      </c>
      <c r="I84" s="12">
        <f>'ExPostGross kWh_Biz'!I84+'ExPostGross kWh_Biz'!AB84+'ExPostGross kWh_Biz'!AU84+'ExPostGross kWh_Biz'!BN84</f>
        <v>0</v>
      </c>
      <c r="J84" s="12">
        <f>'ExPostGross kWh_Biz'!J84+'ExPostGross kWh_Biz'!AC84+'ExPostGross kWh_Biz'!AV84+'ExPostGross kWh_Biz'!BO84</f>
        <v>0</v>
      </c>
      <c r="K84" s="12">
        <f>'ExPostGross kWh_Biz'!K84+'ExPostGross kWh_Biz'!AD84+'ExPostGross kWh_Biz'!AW84+'ExPostGross kWh_Biz'!BP84</f>
        <v>0</v>
      </c>
      <c r="L84" s="12">
        <f>'ExPostGross kWh_Biz'!L84+'ExPostGross kWh_Biz'!AE84+'ExPostGross kWh_Biz'!AX84+'ExPostGross kWh_Biz'!BQ84</f>
        <v>0</v>
      </c>
      <c r="M84" s="12">
        <f>'ExPostGross kWh_Biz'!M84+'ExPostGross kWh_Biz'!AF84+'ExPostGross kWh_Biz'!AY84+'ExPostGross kWh_Biz'!BR84</f>
        <v>30750.2226607997</v>
      </c>
      <c r="N84" s="12">
        <f>'ExPostGross kWh_Biz'!N84+'ExPostGross kWh_Biz'!AG84+'ExPostGross kWh_Biz'!AZ84+'ExPostGross kWh_Biz'!BS84</f>
        <v>269939.70686219318</v>
      </c>
      <c r="O84" s="12">
        <f>'ExPostGross kWh_Biz'!O84+'ExPostGross kWh_Biz'!AH84+'ExPostGross kWh_Biz'!BA84+'ExPostGross kWh_Biz'!BT84</f>
        <v>0</v>
      </c>
      <c r="P84" s="12">
        <f>'ExPostGross kWh_Biz'!P84+'ExPostGross kWh_Biz'!AI84+'ExPostGross kWh_Biz'!BB84+'ExPostGross kWh_Biz'!BU84</f>
        <v>0</v>
      </c>
      <c r="Q84" s="12">
        <f>'ExPostGross kWh_Biz'!Q84+'ExPostGross kWh_Biz'!AJ84+'ExPostGross kWh_Biz'!BC84+'ExPostGross kWh_Biz'!BV84</f>
        <v>0</v>
      </c>
      <c r="R84" s="26">
        <f t="shared" ref="R84:R97" si="10">SUM(C84:Q84)</f>
        <v>708058.10367017728</v>
      </c>
      <c r="T84" s="3"/>
    </row>
    <row r="85" spans="1:20" x14ac:dyDescent="0.25">
      <c r="A85" s="161"/>
      <c r="B85" s="5" t="s">
        <v>42</v>
      </c>
      <c r="C85" s="2">
        <f>'ExPostGross kWh_Biz'!C85+'ExPostGross kWh_Biz'!V85+'ExPostGross kWh_Biz'!AO85+'ExPostGross kWh_Biz'!BH85</f>
        <v>0</v>
      </c>
      <c r="D85" s="2">
        <f>'ExPostGross kWh_Biz'!D85+'ExPostGross kWh_Biz'!W85+'ExPostGross kWh_Biz'!AP85+'ExPostGross kWh_Biz'!BI85</f>
        <v>0</v>
      </c>
      <c r="E85" s="2">
        <f>'ExPostGross kWh_Biz'!E85+'ExPostGross kWh_Biz'!X85+'ExPostGross kWh_Biz'!AQ85+'ExPostGross kWh_Biz'!BJ85</f>
        <v>0</v>
      </c>
      <c r="F85" s="2">
        <f>'ExPostGross kWh_Biz'!F85+'ExPostGross kWh_Biz'!Y85+'ExPostGross kWh_Biz'!AR85+'ExPostGross kWh_Biz'!BK85</f>
        <v>0</v>
      </c>
      <c r="G85" s="2">
        <f>'ExPostGross kWh_Biz'!G85+'ExPostGross kWh_Biz'!Z85+'ExPostGross kWh_Biz'!AS85+'ExPostGross kWh_Biz'!BL85</f>
        <v>0</v>
      </c>
      <c r="H85" s="2">
        <f>'ExPostGross kWh_Biz'!H85+'ExPostGross kWh_Biz'!AA85+'ExPostGross kWh_Biz'!AT85+'ExPostGross kWh_Biz'!BM85</f>
        <v>0</v>
      </c>
      <c r="I85" s="2">
        <f>'ExPostGross kWh_Biz'!I85+'ExPostGross kWh_Biz'!AB85+'ExPostGross kWh_Biz'!AU85+'ExPostGross kWh_Biz'!BN85</f>
        <v>0</v>
      </c>
      <c r="J85" s="2">
        <f>'ExPostGross kWh_Biz'!J85+'ExPostGross kWh_Biz'!AC85+'ExPostGross kWh_Biz'!AV85+'ExPostGross kWh_Biz'!BO85</f>
        <v>0</v>
      </c>
      <c r="K85" s="2">
        <f>'ExPostGross kWh_Biz'!K85+'ExPostGross kWh_Biz'!AD85+'ExPostGross kWh_Biz'!AW85+'ExPostGross kWh_Biz'!BP85</f>
        <v>0</v>
      </c>
      <c r="L85" s="2">
        <f>'ExPostGross kWh_Biz'!L85+'ExPostGross kWh_Biz'!AE85+'ExPostGross kWh_Biz'!AX85+'ExPostGross kWh_Biz'!BQ85</f>
        <v>0</v>
      </c>
      <c r="M85" s="2">
        <f>'ExPostGross kWh_Biz'!M85+'ExPostGross kWh_Biz'!AF85+'ExPostGross kWh_Biz'!AY85+'ExPostGross kWh_Biz'!BR85</f>
        <v>0</v>
      </c>
      <c r="N85" s="2">
        <f>'ExPostGross kWh_Biz'!N85+'ExPostGross kWh_Biz'!AG85+'ExPostGross kWh_Biz'!AZ85+'ExPostGross kWh_Biz'!BS85</f>
        <v>0</v>
      </c>
      <c r="O85" s="2">
        <f>'ExPostGross kWh_Biz'!O85+'ExPostGross kWh_Biz'!AH85+'ExPostGross kWh_Biz'!BA85+'ExPostGross kWh_Biz'!BT85</f>
        <v>0</v>
      </c>
      <c r="P85" s="2">
        <f>'ExPostGross kWh_Biz'!P85+'ExPostGross kWh_Biz'!AI85+'ExPostGross kWh_Biz'!BB85+'ExPostGross kWh_Biz'!BU85</f>
        <v>0</v>
      </c>
      <c r="Q85" s="2">
        <f>'ExPostGross kWh_Biz'!Q85+'ExPostGross kWh_Biz'!AJ85+'ExPostGross kWh_Biz'!BC85+'ExPostGross kWh_Biz'!BV85</f>
        <v>0</v>
      </c>
      <c r="R85" s="25">
        <f t="shared" si="10"/>
        <v>0</v>
      </c>
      <c r="T85" s="3"/>
    </row>
    <row r="86" spans="1:20" x14ac:dyDescent="0.25">
      <c r="A86" s="161"/>
      <c r="B86" s="4" t="s">
        <v>41</v>
      </c>
      <c r="C86" s="2">
        <f>'ExPostGross kWh_Biz'!C86+'ExPostGross kWh_Biz'!V86+'ExPostGross kWh_Biz'!AO86+'ExPostGross kWh_Biz'!BH86</f>
        <v>0</v>
      </c>
      <c r="D86" s="2">
        <f>'ExPostGross kWh_Biz'!D86+'ExPostGross kWh_Biz'!W86+'ExPostGross kWh_Biz'!AP86+'ExPostGross kWh_Biz'!BI86</f>
        <v>0</v>
      </c>
      <c r="E86" s="2">
        <f>'ExPostGross kWh_Biz'!E86+'ExPostGross kWh_Biz'!X86+'ExPostGross kWh_Biz'!AQ86+'ExPostGross kWh_Biz'!BJ86</f>
        <v>0</v>
      </c>
      <c r="F86" s="2">
        <f>'ExPostGross kWh_Biz'!F86+'ExPostGross kWh_Biz'!Y86+'ExPostGross kWh_Biz'!AR86+'ExPostGross kWh_Biz'!BK86</f>
        <v>21395.670508517294</v>
      </c>
      <c r="G86" s="2">
        <f>'ExPostGross kWh_Biz'!G86+'ExPostGross kWh_Biz'!Z86+'ExPostGross kWh_Biz'!AS86+'ExPostGross kWh_Biz'!BL86</f>
        <v>22115</v>
      </c>
      <c r="H86" s="2">
        <f>'ExPostGross kWh_Biz'!H86+'ExPostGross kWh_Biz'!AA86+'ExPostGross kWh_Biz'!AT86+'ExPostGross kWh_Biz'!BM86</f>
        <v>0</v>
      </c>
      <c r="I86" s="2">
        <f>'ExPostGross kWh_Biz'!I86+'ExPostGross kWh_Biz'!AB86+'ExPostGross kWh_Biz'!AU86+'ExPostGross kWh_Biz'!BN86</f>
        <v>0</v>
      </c>
      <c r="J86" s="2">
        <f>'ExPostGross kWh_Biz'!J86+'ExPostGross kWh_Biz'!AC86+'ExPostGross kWh_Biz'!AV86+'ExPostGross kWh_Biz'!BO86</f>
        <v>24099.569397656582</v>
      </c>
      <c r="K86" s="2">
        <f>'ExPostGross kWh_Biz'!K86+'ExPostGross kWh_Biz'!AD86+'ExPostGross kWh_Biz'!AW86+'ExPostGross kWh_Biz'!BP86</f>
        <v>13334.915633827812</v>
      </c>
      <c r="L86" s="2">
        <f>'ExPostGross kWh_Biz'!L86+'ExPostGross kWh_Biz'!AE86+'ExPostGross kWh_Biz'!AX86+'ExPostGross kWh_Biz'!BQ86</f>
        <v>12050.294483686726</v>
      </c>
      <c r="M86" s="2">
        <f>'ExPostGross kWh_Biz'!M86+'ExPostGross kWh_Biz'!AF86+'ExPostGross kWh_Biz'!AY86+'ExPostGross kWh_Biz'!BR86</f>
        <v>74201.823250728223</v>
      </c>
      <c r="N86" s="2">
        <f>'ExPostGross kWh_Biz'!N86+'ExPostGross kWh_Biz'!AG86+'ExPostGross kWh_Biz'!AZ86+'ExPostGross kWh_Biz'!BS86</f>
        <v>29174.636065698243</v>
      </c>
      <c r="O86" s="2">
        <f>'ExPostGross kWh_Biz'!O86+'ExPostGross kWh_Biz'!AH86+'ExPostGross kWh_Biz'!BA86+'ExPostGross kWh_Biz'!BT86</f>
        <v>0</v>
      </c>
      <c r="P86" s="2">
        <f>'ExPostGross kWh_Biz'!P86+'ExPostGross kWh_Biz'!AI86+'ExPostGross kWh_Biz'!BB86+'ExPostGross kWh_Biz'!BU86</f>
        <v>0</v>
      </c>
      <c r="Q86" s="2">
        <f>'ExPostGross kWh_Biz'!Q86+'ExPostGross kWh_Biz'!AJ86+'ExPostGross kWh_Biz'!BC86+'ExPostGross kWh_Biz'!BV86</f>
        <v>0</v>
      </c>
      <c r="R86" s="25">
        <f t="shared" si="10"/>
        <v>196371.90934011486</v>
      </c>
      <c r="T86" s="3"/>
    </row>
    <row r="87" spans="1:20" x14ac:dyDescent="0.25">
      <c r="A87" s="161"/>
      <c r="B87" s="4" t="s">
        <v>40</v>
      </c>
      <c r="C87" s="2">
        <f>'ExPostGross kWh_Biz'!C87+'ExPostGross kWh_Biz'!V87+'ExPostGross kWh_Biz'!AO87+'ExPostGross kWh_Biz'!BH87</f>
        <v>0</v>
      </c>
      <c r="D87" s="2">
        <f>'ExPostGross kWh_Biz'!D87+'ExPostGross kWh_Biz'!W87+'ExPostGross kWh_Biz'!AP87+'ExPostGross kWh_Biz'!BI87</f>
        <v>108968.94750416839</v>
      </c>
      <c r="E87" s="2">
        <f>'ExPostGross kWh_Biz'!E87+'ExPostGross kWh_Biz'!X87+'ExPostGross kWh_Biz'!AQ87+'ExPostGross kWh_Biz'!BJ87</f>
        <v>353830.81238505489</v>
      </c>
      <c r="F87" s="2">
        <f>'ExPostGross kWh_Biz'!F87+'ExPostGross kWh_Biz'!Y87+'ExPostGross kWh_Biz'!AR87+'ExPostGross kWh_Biz'!BK87</f>
        <v>221560.61547236948</v>
      </c>
      <c r="G87" s="2">
        <f>'ExPostGross kWh_Biz'!G87+'ExPostGross kWh_Biz'!Z87+'ExPostGross kWh_Biz'!AS87+'ExPostGross kWh_Biz'!BL87</f>
        <v>276723.51955361926</v>
      </c>
      <c r="H87" s="2">
        <f>'ExPostGross kWh_Biz'!H87+'ExPostGross kWh_Biz'!AA87+'ExPostGross kWh_Biz'!AT87+'ExPostGross kWh_Biz'!BM87</f>
        <v>480535.41403317271</v>
      </c>
      <c r="I87" s="2">
        <f>'ExPostGross kWh_Biz'!I87+'ExPostGross kWh_Biz'!AB87+'ExPostGross kWh_Biz'!AU87+'ExPostGross kWh_Biz'!BN87</f>
        <v>193261.77669971794</v>
      </c>
      <c r="J87" s="2">
        <f>'ExPostGross kWh_Biz'!J87+'ExPostGross kWh_Biz'!AC87+'ExPostGross kWh_Biz'!AV87+'ExPostGross kWh_Biz'!BO87</f>
        <v>266403.9023555945</v>
      </c>
      <c r="K87" s="2">
        <f>'ExPostGross kWh_Biz'!K87+'ExPostGross kWh_Biz'!AD87+'ExPostGross kWh_Biz'!AW87+'ExPostGross kWh_Biz'!BP87</f>
        <v>982189.03807218873</v>
      </c>
      <c r="L87" s="2">
        <f>'ExPostGross kWh_Biz'!L87+'ExPostGross kWh_Biz'!AE87+'ExPostGross kWh_Biz'!AX87+'ExPostGross kWh_Biz'!BQ87</f>
        <v>978672.41177489934</v>
      </c>
      <c r="M87" s="2">
        <f>'ExPostGross kWh_Biz'!M87+'ExPostGross kWh_Biz'!AF87+'ExPostGross kWh_Biz'!AY87+'ExPostGross kWh_Biz'!BR87</f>
        <v>1048905.3636004061</v>
      </c>
      <c r="N87" s="2">
        <f>'ExPostGross kWh_Biz'!N87+'ExPostGross kWh_Biz'!AG87+'ExPostGross kWh_Biz'!AZ87+'ExPostGross kWh_Biz'!BS87</f>
        <v>2147660.3745092517</v>
      </c>
      <c r="O87" s="2">
        <f>'ExPostGross kWh_Biz'!O87+'ExPostGross kWh_Biz'!AH87+'ExPostGross kWh_Biz'!BA87+'ExPostGross kWh_Biz'!BT87</f>
        <v>0</v>
      </c>
      <c r="P87" s="2">
        <f>'ExPostGross kWh_Biz'!P87+'ExPostGross kWh_Biz'!AI87+'ExPostGross kWh_Biz'!BB87+'ExPostGross kWh_Biz'!BU87</f>
        <v>0</v>
      </c>
      <c r="Q87" s="2">
        <f>'ExPostGross kWh_Biz'!Q87+'ExPostGross kWh_Biz'!AJ87+'ExPostGross kWh_Biz'!BC87+'ExPostGross kWh_Biz'!BV87</f>
        <v>0</v>
      </c>
      <c r="R87" s="25">
        <f t="shared" si="10"/>
        <v>7058712.175960443</v>
      </c>
      <c r="T87" s="3"/>
    </row>
    <row r="88" spans="1:20" x14ac:dyDescent="0.25">
      <c r="A88" s="161"/>
      <c r="B88" s="5" t="s">
        <v>39</v>
      </c>
      <c r="C88" s="2">
        <f>'ExPostGross kWh_Biz'!C88+'ExPostGross kWh_Biz'!V88+'ExPostGross kWh_Biz'!AO88+'ExPostGross kWh_Biz'!BH88</f>
        <v>0</v>
      </c>
      <c r="D88" s="2">
        <f>'ExPostGross kWh_Biz'!D88+'ExPostGross kWh_Biz'!W88+'ExPostGross kWh_Biz'!AP88+'ExPostGross kWh_Biz'!BI88</f>
        <v>0</v>
      </c>
      <c r="E88" s="2">
        <f>'ExPostGross kWh_Biz'!E88+'ExPostGross kWh_Biz'!X88+'ExPostGross kWh_Biz'!AQ88+'ExPostGross kWh_Biz'!BJ88</f>
        <v>0</v>
      </c>
      <c r="F88" s="2">
        <f>'ExPostGross kWh_Biz'!F88+'ExPostGross kWh_Biz'!Y88+'ExPostGross kWh_Biz'!AR88+'ExPostGross kWh_Biz'!BK88</f>
        <v>0</v>
      </c>
      <c r="G88" s="2">
        <f>'ExPostGross kWh_Biz'!G88+'ExPostGross kWh_Biz'!Z88+'ExPostGross kWh_Biz'!AS88+'ExPostGross kWh_Biz'!BL88</f>
        <v>0</v>
      </c>
      <c r="H88" s="2">
        <f>'ExPostGross kWh_Biz'!H88+'ExPostGross kWh_Biz'!AA88+'ExPostGross kWh_Biz'!AT88+'ExPostGross kWh_Biz'!BM88</f>
        <v>0</v>
      </c>
      <c r="I88" s="2">
        <f>'ExPostGross kWh_Biz'!I88+'ExPostGross kWh_Biz'!AB88+'ExPostGross kWh_Biz'!AU88+'ExPostGross kWh_Biz'!BN88</f>
        <v>0</v>
      </c>
      <c r="J88" s="2">
        <f>'ExPostGross kWh_Biz'!J88+'ExPostGross kWh_Biz'!AC88+'ExPostGross kWh_Biz'!AV88+'ExPostGross kWh_Biz'!BO88</f>
        <v>0</v>
      </c>
      <c r="K88" s="2">
        <f>'ExPostGross kWh_Biz'!K88+'ExPostGross kWh_Biz'!AD88+'ExPostGross kWh_Biz'!AW88+'ExPostGross kWh_Biz'!BP88</f>
        <v>0</v>
      </c>
      <c r="L88" s="2">
        <f>'ExPostGross kWh_Biz'!L88+'ExPostGross kWh_Biz'!AE88+'ExPostGross kWh_Biz'!AX88+'ExPostGross kWh_Biz'!BQ88</f>
        <v>0</v>
      </c>
      <c r="M88" s="2">
        <f>'ExPostGross kWh_Biz'!M88+'ExPostGross kWh_Biz'!AF88+'ExPostGross kWh_Biz'!AY88+'ExPostGross kWh_Biz'!BR88</f>
        <v>0</v>
      </c>
      <c r="N88" s="2">
        <f>'ExPostGross kWh_Biz'!N88+'ExPostGross kWh_Biz'!AG88+'ExPostGross kWh_Biz'!AZ88+'ExPostGross kWh_Biz'!BS88</f>
        <v>0</v>
      </c>
      <c r="O88" s="2">
        <f>'ExPostGross kWh_Biz'!O88+'ExPostGross kWh_Biz'!AH88+'ExPostGross kWh_Biz'!BA88+'ExPostGross kWh_Biz'!BT88</f>
        <v>0</v>
      </c>
      <c r="P88" s="2">
        <f>'ExPostGross kWh_Biz'!P88+'ExPostGross kWh_Biz'!AI88+'ExPostGross kWh_Biz'!BB88+'ExPostGross kWh_Biz'!BU88</f>
        <v>0</v>
      </c>
      <c r="Q88" s="2">
        <f>'ExPostGross kWh_Biz'!Q88+'ExPostGross kWh_Biz'!AJ88+'ExPostGross kWh_Biz'!BC88+'ExPostGross kWh_Biz'!BV88</f>
        <v>0</v>
      </c>
      <c r="R88" s="25">
        <f t="shared" si="10"/>
        <v>0</v>
      </c>
      <c r="T88" s="3"/>
    </row>
    <row r="89" spans="1:20" x14ac:dyDescent="0.25">
      <c r="A89" s="161"/>
      <c r="B89" s="4" t="s">
        <v>38</v>
      </c>
      <c r="C89" s="2">
        <f>'ExPostGross kWh_Biz'!C89+'ExPostGross kWh_Biz'!V89+'ExPostGross kWh_Biz'!AO89+'ExPostGross kWh_Biz'!BH89</f>
        <v>0</v>
      </c>
      <c r="D89" s="2">
        <f>'ExPostGross kWh_Biz'!D89+'ExPostGross kWh_Biz'!W89+'ExPostGross kWh_Biz'!AP89+'ExPostGross kWh_Biz'!BI89</f>
        <v>0</v>
      </c>
      <c r="E89" s="2">
        <f>'ExPostGross kWh_Biz'!E89+'ExPostGross kWh_Biz'!X89+'ExPostGross kWh_Biz'!AQ89+'ExPostGross kWh_Biz'!BJ89</f>
        <v>0</v>
      </c>
      <c r="F89" s="2">
        <f>'ExPostGross kWh_Biz'!F89+'ExPostGross kWh_Biz'!Y89+'ExPostGross kWh_Biz'!AR89+'ExPostGross kWh_Biz'!BK89</f>
        <v>0</v>
      </c>
      <c r="G89" s="2">
        <f>'ExPostGross kWh_Biz'!G89+'ExPostGross kWh_Biz'!Z89+'ExPostGross kWh_Biz'!AS89+'ExPostGross kWh_Biz'!BL89</f>
        <v>0</v>
      </c>
      <c r="H89" s="2">
        <f>'ExPostGross kWh_Biz'!H89+'ExPostGross kWh_Biz'!AA89+'ExPostGross kWh_Biz'!AT89+'ExPostGross kWh_Biz'!BM89</f>
        <v>0</v>
      </c>
      <c r="I89" s="2">
        <f>'ExPostGross kWh_Biz'!I89+'ExPostGross kWh_Biz'!AB89+'ExPostGross kWh_Biz'!AU89+'ExPostGross kWh_Biz'!BN89</f>
        <v>0</v>
      </c>
      <c r="J89" s="2">
        <f>'ExPostGross kWh_Biz'!J89+'ExPostGross kWh_Biz'!AC89+'ExPostGross kWh_Biz'!AV89+'ExPostGross kWh_Biz'!BO89</f>
        <v>0</v>
      </c>
      <c r="K89" s="2">
        <f>'ExPostGross kWh_Biz'!K89+'ExPostGross kWh_Biz'!AD89+'ExPostGross kWh_Biz'!AW89+'ExPostGross kWh_Biz'!BP89</f>
        <v>0</v>
      </c>
      <c r="L89" s="2">
        <f>'ExPostGross kWh_Biz'!L89+'ExPostGross kWh_Biz'!AE89+'ExPostGross kWh_Biz'!AX89+'ExPostGross kWh_Biz'!BQ89</f>
        <v>0</v>
      </c>
      <c r="M89" s="2">
        <f>'ExPostGross kWh_Biz'!M89+'ExPostGross kWh_Biz'!AF89+'ExPostGross kWh_Biz'!AY89+'ExPostGross kWh_Biz'!BR89</f>
        <v>0</v>
      </c>
      <c r="N89" s="2">
        <f>'ExPostGross kWh_Biz'!N89+'ExPostGross kWh_Biz'!AG89+'ExPostGross kWh_Biz'!AZ89+'ExPostGross kWh_Biz'!BS89</f>
        <v>0</v>
      </c>
      <c r="O89" s="2">
        <f>'ExPostGross kWh_Biz'!O89+'ExPostGross kWh_Biz'!AH89+'ExPostGross kWh_Biz'!BA89+'ExPostGross kWh_Biz'!BT89</f>
        <v>0</v>
      </c>
      <c r="P89" s="2">
        <f>'ExPostGross kWh_Biz'!P89+'ExPostGross kWh_Biz'!AI89+'ExPostGross kWh_Biz'!BB89+'ExPostGross kWh_Biz'!BU89</f>
        <v>0</v>
      </c>
      <c r="Q89" s="2">
        <f>'ExPostGross kWh_Biz'!Q89+'ExPostGross kWh_Biz'!AJ89+'ExPostGross kWh_Biz'!BC89+'ExPostGross kWh_Biz'!BV89</f>
        <v>0</v>
      </c>
      <c r="R89" s="25">
        <f t="shared" si="10"/>
        <v>0</v>
      </c>
      <c r="T89" s="3"/>
    </row>
    <row r="90" spans="1:20" x14ac:dyDescent="0.25">
      <c r="A90" s="161"/>
      <c r="B90" s="4" t="s">
        <v>37</v>
      </c>
      <c r="C90" s="2">
        <f>'ExPostGross kWh_Biz'!C90+'ExPostGross kWh_Biz'!V90+'ExPostGross kWh_Biz'!AO90+'ExPostGross kWh_Biz'!BH90</f>
        <v>0</v>
      </c>
      <c r="D90" s="2">
        <f>'ExPostGross kWh_Biz'!D90+'ExPostGross kWh_Biz'!W90+'ExPostGross kWh_Biz'!AP90+'ExPostGross kWh_Biz'!BI90</f>
        <v>8649.0099082083507</v>
      </c>
      <c r="E90" s="2">
        <f>'ExPostGross kWh_Biz'!E90+'ExPostGross kWh_Biz'!X90+'ExPostGross kWh_Biz'!AQ90+'ExPostGross kWh_Biz'!BJ90</f>
        <v>84091.198572082125</v>
      </c>
      <c r="F90" s="2">
        <f>'ExPostGross kWh_Biz'!F90+'ExPostGross kWh_Biz'!Y90+'ExPostGross kWh_Biz'!AR90+'ExPostGross kWh_Biz'!BK90</f>
        <v>50765</v>
      </c>
      <c r="G90" s="2">
        <f>'ExPostGross kWh_Biz'!G90+'ExPostGross kWh_Biz'!Z90+'ExPostGross kWh_Biz'!AS90+'ExPostGross kWh_Biz'!BL90</f>
        <v>193045.47164342314</v>
      </c>
      <c r="H90" s="2">
        <f>'ExPostGross kWh_Biz'!H90+'ExPostGross kWh_Biz'!AA90+'ExPostGross kWh_Biz'!AT90+'ExPostGross kWh_Biz'!BM90</f>
        <v>249385.00879299882</v>
      </c>
      <c r="I90" s="2">
        <f>'ExPostGross kWh_Biz'!I90+'ExPostGross kWh_Biz'!AB90+'ExPostGross kWh_Biz'!AU90+'ExPostGross kWh_Biz'!BN90</f>
        <v>45637.820073410592</v>
      </c>
      <c r="J90" s="2">
        <f>'ExPostGross kWh_Biz'!J90+'ExPostGross kWh_Biz'!AC90+'ExPostGross kWh_Biz'!AV90+'ExPostGross kWh_Biz'!BO90</f>
        <v>284581.28315337701</v>
      </c>
      <c r="K90" s="2">
        <f>'ExPostGross kWh_Biz'!K90+'ExPostGross kWh_Biz'!AD90+'ExPostGross kWh_Biz'!AW90+'ExPostGross kWh_Biz'!BP90</f>
        <v>200542.32669142322</v>
      </c>
      <c r="L90" s="2">
        <f>'ExPostGross kWh_Biz'!L90+'ExPostGross kWh_Biz'!AE90+'ExPostGross kWh_Biz'!AX90+'ExPostGross kWh_Biz'!BQ90</f>
        <v>254829.88050255802</v>
      </c>
      <c r="M90" s="2">
        <f>'ExPostGross kWh_Biz'!M90+'ExPostGross kWh_Biz'!AF90+'ExPostGross kWh_Biz'!AY90+'ExPostGross kWh_Biz'!BR90</f>
        <v>239876.99751866399</v>
      </c>
      <c r="N90" s="2">
        <f>'ExPostGross kWh_Biz'!N90+'ExPostGross kWh_Biz'!AG90+'ExPostGross kWh_Biz'!AZ90+'ExPostGross kWh_Biz'!BS90</f>
        <v>953744.80284513393</v>
      </c>
      <c r="O90" s="2">
        <f>'ExPostGross kWh_Biz'!O90+'ExPostGross kWh_Biz'!AH90+'ExPostGross kWh_Biz'!BA90+'ExPostGross kWh_Biz'!BT90</f>
        <v>0</v>
      </c>
      <c r="P90" s="2">
        <f>'ExPostGross kWh_Biz'!P90+'ExPostGross kWh_Biz'!AI90+'ExPostGross kWh_Biz'!BB90+'ExPostGross kWh_Biz'!BU90</f>
        <v>0</v>
      </c>
      <c r="Q90" s="2">
        <f>'ExPostGross kWh_Biz'!Q90+'ExPostGross kWh_Biz'!AJ90+'ExPostGross kWh_Biz'!BC90+'ExPostGross kWh_Biz'!BV90</f>
        <v>0</v>
      </c>
      <c r="R90" s="25">
        <f t="shared" si="10"/>
        <v>2565148.799701279</v>
      </c>
      <c r="T90" s="3"/>
    </row>
    <row r="91" spans="1:20" x14ac:dyDescent="0.25">
      <c r="A91" s="161"/>
      <c r="B91" s="4" t="s">
        <v>36</v>
      </c>
      <c r="C91" s="2">
        <f>'ExPostGross kWh_Biz'!C91+'ExPostGross kWh_Biz'!V91+'ExPostGross kWh_Biz'!AO91+'ExPostGross kWh_Biz'!BH91</f>
        <v>0</v>
      </c>
      <c r="D91" s="2">
        <f>'ExPostGross kWh_Biz'!D91+'ExPostGross kWh_Biz'!W91+'ExPostGross kWh_Biz'!AP91+'ExPostGross kWh_Biz'!BI91</f>
        <v>672816.17910194595</v>
      </c>
      <c r="E91" s="2">
        <f>'ExPostGross kWh_Biz'!E91+'ExPostGross kWh_Biz'!X91+'ExPostGross kWh_Biz'!AQ91+'ExPostGross kWh_Biz'!BJ91</f>
        <v>1386560.4178726836</v>
      </c>
      <c r="F91" s="2">
        <f>'ExPostGross kWh_Biz'!F91+'ExPostGross kWh_Biz'!Y91+'ExPostGross kWh_Biz'!AR91+'ExPostGross kWh_Biz'!BK91</f>
        <v>1606232.9026620011</v>
      </c>
      <c r="G91" s="2">
        <f>'ExPostGross kWh_Biz'!G91+'ExPostGross kWh_Biz'!Z91+'ExPostGross kWh_Biz'!AS91+'ExPostGross kWh_Biz'!BL91</f>
        <v>1914672.2759309034</v>
      </c>
      <c r="H91" s="2">
        <f>'ExPostGross kWh_Biz'!H91+'ExPostGross kWh_Biz'!AA91+'ExPostGross kWh_Biz'!AT91+'ExPostGross kWh_Biz'!BM91</f>
        <v>1317558.3882950062</v>
      </c>
      <c r="I91" s="2">
        <f>'ExPostGross kWh_Biz'!I91+'ExPostGross kWh_Biz'!AB91+'ExPostGross kWh_Biz'!AU91+'ExPostGross kWh_Biz'!BN91</f>
        <v>686533.22443452885</v>
      </c>
      <c r="J91" s="2">
        <f>'ExPostGross kWh_Biz'!J91+'ExPostGross kWh_Biz'!AC91+'ExPostGross kWh_Biz'!AV91+'ExPostGross kWh_Biz'!BO91</f>
        <v>1832072.2191393788</v>
      </c>
      <c r="K91" s="2">
        <f>'ExPostGross kWh_Biz'!K91+'ExPostGross kWh_Biz'!AD91+'ExPostGross kWh_Biz'!AW91+'ExPostGross kWh_Biz'!BP91</f>
        <v>2254606.1483395491</v>
      </c>
      <c r="L91" s="2">
        <f>'ExPostGross kWh_Biz'!L91+'ExPostGross kWh_Biz'!AE91+'ExPostGross kWh_Biz'!AX91+'ExPostGross kWh_Biz'!BQ91</f>
        <v>1815200.6742520873</v>
      </c>
      <c r="M91" s="2">
        <f>'ExPostGross kWh_Biz'!M91+'ExPostGross kWh_Biz'!AF91+'ExPostGross kWh_Biz'!AY91+'ExPostGross kWh_Biz'!BR91</f>
        <v>2032739.7669139125</v>
      </c>
      <c r="N91" s="2">
        <f>'ExPostGross kWh_Biz'!N91+'ExPostGross kWh_Biz'!AG91+'ExPostGross kWh_Biz'!AZ91+'ExPostGross kWh_Biz'!BS91</f>
        <v>11961074.401998697</v>
      </c>
      <c r="O91" s="2">
        <f>'ExPostGross kWh_Biz'!O91+'ExPostGross kWh_Biz'!AH91+'ExPostGross kWh_Biz'!BA91+'ExPostGross kWh_Biz'!BT91</f>
        <v>0</v>
      </c>
      <c r="P91" s="2">
        <f>'ExPostGross kWh_Biz'!P91+'ExPostGross kWh_Biz'!AI91+'ExPostGross kWh_Biz'!BB91+'ExPostGross kWh_Biz'!BU91</f>
        <v>0</v>
      </c>
      <c r="Q91" s="2">
        <f>'ExPostGross kWh_Biz'!Q91+'ExPostGross kWh_Biz'!AJ91+'ExPostGross kWh_Biz'!BC91+'ExPostGross kWh_Biz'!BV91</f>
        <v>0</v>
      </c>
      <c r="R91" s="25">
        <f t="shared" si="10"/>
        <v>27480066.598940693</v>
      </c>
      <c r="T91" s="3"/>
    </row>
    <row r="92" spans="1:20" x14ac:dyDescent="0.25">
      <c r="A92" s="161"/>
      <c r="B92" s="4" t="s">
        <v>35</v>
      </c>
      <c r="C92" s="2">
        <f>'ExPostGross kWh_Biz'!C92+'ExPostGross kWh_Biz'!V92+'ExPostGross kWh_Biz'!AO92+'ExPostGross kWh_Biz'!BH92</f>
        <v>0</v>
      </c>
      <c r="D92" s="2">
        <f>'ExPostGross kWh_Biz'!D92+'ExPostGross kWh_Biz'!W92+'ExPostGross kWh_Biz'!AP92+'ExPostGross kWh_Biz'!BI92</f>
        <v>0</v>
      </c>
      <c r="E92" s="2">
        <f>'ExPostGross kWh_Biz'!E92+'ExPostGross kWh_Biz'!X92+'ExPostGross kWh_Biz'!AQ92+'ExPostGross kWh_Biz'!BJ92</f>
        <v>19022.723000285856</v>
      </c>
      <c r="F92" s="2">
        <f>'ExPostGross kWh_Biz'!F92+'ExPostGross kWh_Biz'!Y92+'ExPostGross kWh_Biz'!AR92+'ExPostGross kWh_Biz'!BK92</f>
        <v>0</v>
      </c>
      <c r="G92" s="2">
        <f>'ExPostGross kWh_Biz'!G92+'ExPostGross kWh_Biz'!Z92+'ExPostGross kWh_Biz'!AS92+'ExPostGross kWh_Biz'!BL92</f>
        <v>21949.295769560602</v>
      </c>
      <c r="H92" s="2">
        <f>'ExPostGross kWh_Biz'!H92+'ExPostGross kWh_Biz'!AA92+'ExPostGross kWh_Biz'!AT92+'ExPostGross kWh_Biz'!BM92</f>
        <v>5853.1455385494946</v>
      </c>
      <c r="I92" s="2">
        <f>'ExPostGross kWh_Biz'!I92+'ExPostGross kWh_Biz'!AB92+'ExPostGross kWh_Biz'!AU92+'ExPostGross kWh_Biz'!BN92</f>
        <v>5853.1455385494946</v>
      </c>
      <c r="J92" s="2">
        <f>'ExPostGross kWh_Biz'!J92+'ExPostGross kWh_Biz'!AC92+'ExPostGross kWh_Biz'!AV92+'ExPostGross kWh_Biz'!BO92</f>
        <v>0</v>
      </c>
      <c r="K92" s="2">
        <f>'ExPostGross kWh_Biz'!K92+'ExPostGross kWh_Biz'!AD92+'ExPostGross kWh_Biz'!AW92+'ExPostGross kWh_Biz'!BP92</f>
        <v>76350.572769274746</v>
      </c>
      <c r="L92" s="2">
        <f>'ExPostGross kWh_Biz'!L92+'ExPostGross kWh_Biz'!AE92+'ExPostGross kWh_Biz'!AX92+'ExPostGross kWh_Biz'!BQ92</f>
        <v>30140.237094652595</v>
      </c>
      <c r="M92" s="2">
        <f>'ExPostGross kWh_Biz'!M92+'ExPostGross kWh_Biz'!AF92+'ExPostGross kWh_Biz'!AY92+'ExPostGross kWh_Biz'!BR92</f>
        <v>51215.023462308076</v>
      </c>
      <c r="N92" s="2">
        <f>'ExPostGross kWh_Biz'!N92+'ExPostGross kWh_Biz'!AG92+'ExPostGross kWh_Biz'!AZ92+'ExPostGross kWh_Biz'!BS92</f>
        <v>5853.1455385494946</v>
      </c>
      <c r="O92" s="2">
        <f>'ExPostGross kWh_Biz'!O92+'ExPostGross kWh_Biz'!AH92+'ExPostGross kWh_Biz'!BA92+'ExPostGross kWh_Biz'!BT92</f>
        <v>0</v>
      </c>
      <c r="P92" s="2">
        <f>'ExPostGross kWh_Biz'!P92+'ExPostGross kWh_Biz'!AI92+'ExPostGross kWh_Biz'!BB92+'ExPostGross kWh_Biz'!BU92</f>
        <v>0</v>
      </c>
      <c r="Q92" s="2">
        <f>'ExPostGross kWh_Biz'!Q92+'ExPostGross kWh_Biz'!AJ92+'ExPostGross kWh_Biz'!BC92+'ExPostGross kWh_Biz'!BV92</f>
        <v>0</v>
      </c>
      <c r="R92" s="25">
        <f t="shared" si="10"/>
        <v>216237.28871173036</v>
      </c>
      <c r="T92" s="3"/>
    </row>
    <row r="93" spans="1:20" x14ac:dyDescent="0.25">
      <c r="A93" s="161"/>
      <c r="B93" s="4" t="s">
        <v>34</v>
      </c>
      <c r="C93" s="2">
        <f>'ExPostGross kWh_Biz'!C93+'ExPostGross kWh_Biz'!V93+'ExPostGross kWh_Biz'!AO93+'ExPostGross kWh_Biz'!BH93</f>
        <v>0</v>
      </c>
      <c r="D93" s="2">
        <f>'ExPostGross kWh_Biz'!D93+'ExPostGross kWh_Biz'!W93+'ExPostGross kWh_Biz'!AP93+'ExPostGross kWh_Biz'!BI93</f>
        <v>0</v>
      </c>
      <c r="E93" s="2">
        <f>'ExPostGross kWh_Biz'!E93+'ExPostGross kWh_Biz'!X93+'ExPostGross kWh_Biz'!AQ93+'ExPostGross kWh_Biz'!BJ93</f>
        <v>111013.09322038211</v>
      </c>
      <c r="F93" s="2">
        <f>'ExPostGross kWh_Biz'!F93+'ExPostGross kWh_Biz'!Y93+'ExPostGross kWh_Biz'!AR93+'ExPostGross kWh_Biz'!BK93</f>
        <v>0</v>
      </c>
      <c r="G93" s="2">
        <f>'ExPostGross kWh_Biz'!G93+'ExPostGross kWh_Biz'!Z93+'ExPostGross kWh_Biz'!AS93+'ExPostGross kWh_Biz'!BL93</f>
        <v>0</v>
      </c>
      <c r="H93" s="2">
        <f>'ExPostGross kWh_Biz'!H93+'ExPostGross kWh_Biz'!AA93+'ExPostGross kWh_Biz'!AT93+'ExPostGross kWh_Biz'!BM93</f>
        <v>0</v>
      </c>
      <c r="I93" s="2">
        <f>'ExPostGross kWh_Biz'!I93+'ExPostGross kWh_Biz'!AB93+'ExPostGross kWh_Biz'!AU93+'ExPostGross kWh_Biz'!BN93</f>
        <v>0</v>
      </c>
      <c r="J93" s="2">
        <f>'ExPostGross kWh_Biz'!J93+'ExPostGross kWh_Biz'!AC93+'ExPostGross kWh_Biz'!AV93+'ExPostGross kWh_Biz'!BO93</f>
        <v>0</v>
      </c>
      <c r="K93" s="2">
        <f>'ExPostGross kWh_Biz'!K93+'ExPostGross kWh_Biz'!AD93+'ExPostGross kWh_Biz'!AW93+'ExPostGross kWh_Biz'!BP93</f>
        <v>0</v>
      </c>
      <c r="L93" s="2">
        <f>'ExPostGross kWh_Biz'!L93+'ExPostGross kWh_Biz'!AE93+'ExPostGross kWh_Biz'!AX93+'ExPostGross kWh_Biz'!BQ93</f>
        <v>0</v>
      </c>
      <c r="M93" s="2">
        <f>'ExPostGross kWh_Biz'!M93+'ExPostGross kWh_Biz'!AF93+'ExPostGross kWh_Biz'!AY93+'ExPostGross kWh_Biz'!BR93</f>
        <v>0</v>
      </c>
      <c r="N93" s="2">
        <f>'ExPostGross kWh_Biz'!N93+'ExPostGross kWh_Biz'!AG93+'ExPostGross kWh_Biz'!AZ93+'ExPostGross kWh_Biz'!BS93</f>
        <v>0</v>
      </c>
      <c r="O93" s="2">
        <f>'ExPostGross kWh_Biz'!O93+'ExPostGross kWh_Biz'!AH93+'ExPostGross kWh_Biz'!BA93+'ExPostGross kWh_Biz'!BT93</f>
        <v>0</v>
      </c>
      <c r="P93" s="2">
        <f>'ExPostGross kWh_Biz'!P93+'ExPostGross kWh_Biz'!AI93+'ExPostGross kWh_Biz'!BB93+'ExPostGross kWh_Biz'!BU93</f>
        <v>0</v>
      </c>
      <c r="Q93" s="2">
        <f>'ExPostGross kWh_Biz'!Q93+'ExPostGross kWh_Biz'!AJ93+'ExPostGross kWh_Biz'!BC93+'ExPostGross kWh_Biz'!BV93</f>
        <v>0</v>
      </c>
      <c r="R93" s="25">
        <f t="shared" si="10"/>
        <v>111013.09322038211</v>
      </c>
      <c r="T93" s="3"/>
    </row>
    <row r="94" spans="1:20" x14ac:dyDescent="0.25">
      <c r="A94" s="161"/>
      <c r="B94" s="29" t="s">
        <v>33</v>
      </c>
      <c r="C94" s="2">
        <f>'ExPostGross kWh_Biz'!C94+'ExPostGross kWh_Biz'!V94+'ExPostGross kWh_Biz'!AO94+'ExPostGross kWh_Biz'!BH94</f>
        <v>0</v>
      </c>
      <c r="D94" s="2">
        <f>'ExPostGross kWh_Biz'!D94+'ExPostGross kWh_Biz'!W94+'ExPostGross kWh_Biz'!AP94+'ExPostGross kWh_Biz'!BI94</f>
        <v>0</v>
      </c>
      <c r="E94" s="2">
        <f>'ExPostGross kWh_Biz'!E94+'ExPostGross kWh_Biz'!X94+'ExPostGross kWh_Biz'!AQ94+'ExPostGross kWh_Biz'!BJ94</f>
        <v>0</v>
      </c>
      <c r="F94" s="2">
        <f>'ExPostGross kWh_Biz'!F94+'ExPostGross kWh_Biz'!Y94+'ExPostGross kWh_Biz'!AR94+'ExPostGross kWh_Biz'!BK94</f>
        <v>0</v>
      </c>
      <c r="G94" s="2">
        <f>'ExPostGross kWh_Biz'!G94+'ExPostGross kWh_Biz'!Z94+'ExPostGross kWh_Biz'!AS94+'ExPostGross kWh_Biz'!BL94</f>
        <v>0</v>
      </c>
      <c r="H94" s="2">
        <f>'ExPostGross kWh_Biz'!H94+'ExPostGross kWh_Biz'!AA94+'ExPostGross kWh_Biz'!AT94+'ExPostGross kWh_Biz'!BM94</f>
        <v>0</v>
      </c>
      <c r="I94" s="2">
        <f>'ExPostGross kWh_Biz'!I94+'ExPostGross kWh_Biz'!AB94+'ExPostGross kWh_Biz'!AU94+'ExPostGross kWh_Biz'!BN94</f>
        <v>0</v>
      </c>
      <c r="J94" s="2">
        <f>'ExPostGross kWh_Biz'!J94+'ExPostGross kWh_Biz'!AC94+'ExPostGross kWh_Biz'!AV94+'ExPostGross kWh_Biz'!BO94</f>
        <v>0</v>
      </c>
      <c r="K94" s="2">
        <f>'ExPostGross kWh_Biz'!K94+'ExPostGross kWh_Biz'!AD94+'ExPostGross kWh_Biz'!AW94+'ExPostGross kWh_Biz'!BP94</f>
        <v>0</v>
      </c>
      <c r="L94" s="2">
        <f>'ExPostGross kWh_Biz'!L94+'ExPostGross kWh_Biz'!AE94+'ExPostGross kWh_Biz'!AX94+'ExPostGross kWh_Biz'!BQ94</f>
        <v>0</v>
      </c>
      <c r="M94" s="2">
        <f>'ExPostGross kWh_Biz'!M94+'ExPostGross kWh_Biz'!AF94+'ExPostGross kWh_Biz'!AY94+'ExPostGross kWh_Biz'!BR94</f>
        <v>0</v>
      </c>
      <c r="N94" s="2">
        <f>'ExPostGross kWh_Biz'!N94+'ExPostGross kWh_Biz'!AG94+'ExPostGross kWh_Biz'!AZ94+'ExPostGross kWh_Biz'!BS94</f>
        <v>0</v>
      </c>
      <c r="O94" s="2">
        <f>'ExPostGross kWh_Biz'!O94+'ExPostGross kWh_Biz'!AH94+'ExPostGross kWh_Biz'!BA94+'ExPostGross kWh_Biz'!BT94</f>
        <v>0</v>
      </c>
      <c r="P94" s="2">
        <f>'ExPostGross kWh_Biz'!P94+'ExPostGross kWh_Biz'!AI94+'ExPostGross kWh_Biz'!BB94+'ExPostGross kWh_Biz'!BU94</f>
        <v>0</v>
      </c>
      <c r="Q94" s="2">
        <f>'ExPostGross kWh_Biz'!Q94+'ExPostGross kWh_Biz'!AJ94+'ExPostGross kWh_Biz'!BC94+'ExPostGross kWh_Biz'!BV94</f>
        <v>0</v>
      </c>
      <c r="R94" s="25">
        <f t="shared" si="10"/>
        <v>0</v>
      </c>
      <c r="T94" s="3"/>
    </row>
    <row r="95" spans="1:20" x14ac:dyDescent="0.25">
      <c r="A95" s="161"/>
      <c r="B95" s="29" t="s">
        <v>32</v>
      </c>
      <c r="C95" s="2">
        <f>'ExPostGross kWh_Biz'!C95+'ExPostGross kWh_Biz'!V95+'ExPostGross kWh_Biz'!AO95+'ExPostGross kWh_Biz'!BH95</f>
        <v>0</v>
      </c>
      <c r="D95" s="2">
        <f>'ExPostGross kWh_Biz'!D95+'ExPostGross kWh_Biz'!W95+'ExPostGross kWh_Biz'!AP95+'ExPostGross kWh_Biz'!BI95</f>
        <v>0</v>
      </c>
      <c r="E95" s="2">
        <f>'ExPostGross kWh_Biz'!E95+'ExPostGross kWh_Biz'!X95+'ExPostGross kWh_Biz'!AQ95+'ExPostGross kWh_Biz'!BJ95</f>
        <v>70594.135159730751</v>
      </c>
      <c r="F95" s="2">
        <f>'ExPostGross kWh_Biz'!F95+'ExPostGross kWh_Biz'!Y95+'ExPostGross kWh_Biz'!AR95+'ExPostGross kWh_Biz'!BK95</f>
        <v>0</v>
      </c>
      <c r="G95" s="2">
        <f>'ExPostGross kWh_Biz'!G95+'ExPostGross kWh_Biz'!Z95+'ExPostGross kWh_Biz'!AS95+'ExPostGross kWh_Biz'!BL95</f>
        <v>35247.544681913343</v>
      </c>
      <c r="H95" s="2">
        <f>'ExPostGross kWh_Biz'!H95+'ExPostGross kWh_Biz'!AA95+'ExPostGross kWh_Biz'!AT95+'ExPostGross kWh_Biz'!BM95</f>
        <v>0</v>
      </c>
      <c r="I95" s="2">
        <f>'ExPostGross kWh_Biz'!I95+'ExPostGross kWh_Biz'!AB95+'ExPostGross kWh_Biz'!AU95+'ExPostGross kWh_Biz'!BN95</f>
        <v>5250.7840418805854</v>
      </c>
      <c r="J95" s="2">
        <f>'ExPostGross kWh_Biz'!J95+'ExPostGross kWh_Biz'!AC95+'ExPostGross kWh_Biz'!AV95+'ExPostGross kWh_Biz'!BO95</f>
        <v>4975.5002183256811</v>
      </c>
      <c r="K95" s="2">
        <f>'ExPostGross kWh_Biz'!K95+'ExPostGross kWh_Biz'!AD95+'ExPostGross kWh_Biz'!AW95+'ExPostGross kWh_Biz'!BP95</f>
        <v>0</v>
      </c>
      <c r="L95" s="2">
        <f>'ExPostGross kWh_Biz'!L95+'ExPostGross kWh_Biz'!AE95+'ExPostGross kWh_Biz'!AX95+'ExPostGross kWh_Biz'!BQ95</f>
        <v>10501.568083761171</v>
      </c>
      <c r="M95" s="2">
        <f>'ExPostGross kWh_Biz'!M95+'ExPostGross kWh_Biz'!AF95+'ExPostGross kWh_Biz'!AY95+'ExPostGross kWh_Biz'!BR95</f>
        <v>10923.23796634037</v>
      </c>
      <c r="N95" s="2">
        <f>'ExPostGross kWh_Biz'!N95+'ExPostGross kWh_Biz'!AG95+'ExPostGross kWh_Biz'!AZ95+'ExPostGross kWh_Biz'!BS95</f>
        <v>6219.3752729071011</v>
      </c>
      <c r="O95" s="2">
        <f>'ExPostGross kWh_Biz'!O95+'ExPostGross kWh_Biz'!AH95+'ExPostGross kWh_Biz'!BA95+'ExPostGross kWh_Biz'!BT95</f>
        <v>0</v>
      </c>
      <c r="P95" s="2">
        <f>'ExPostGross kWh_Biz'!P95+'ExPostGross kWh_Biz'!AI95+'ExPostGross kWh_Biz'!BB95+'ExPostGross kWh_Biz'!BU95</f>
        <v>0</v>
      </c>
      <c r="Q95" s="2">
        <f>'ExPostGross kWh_Biz'!Q95+'ExPostGross kWh_Biz'!AJ95+'ExPostGross kWh_Biz'!BC95+'ExPostGross kWh_Biz'!BV95</f>
        <v>0</v>
      </c>
      <c r="R95" s="25">
        <f t="shared" si="10"/>
        <v>143712.14542485905</v>
      </c>
      <c r="T95" s="3"/>
    </row>
    <row r="96" spans="1:20" ht="15.75" thickBot="1" x14ac:dyDescent="0.3">
      <c r="A96" s="162"/>
      <c r="B96" s="29" t="s">
        <v>31</v>
      </c>
      <c r="C96" s="2">
        <f>'ExPostGross kWh_Biz'!C96+'ExPostGross kWh_Biz'!V96+'ExPostGross kWh_Biz'!AO96+'ExPostGross kWh_Biz'!BH96</f>
        <v>0</v>
      </c>
      <c r="D96" s="2">
        <f>'ExPostGross kWh_Biz'!D96+'ExPostGross kWh_Biz'!W96+'ExPostGross kWh_Biz'!AP96+'ExPostGross kWh_Biz'!BI96</f>
        <v>0</v>
      </c>
      <c r="E96" s="2">
        <f>'ExPostGross kWh_Biz'!E96+'ExPostGross kWh_Biz'!X96+'ExPostGross kWh_Biz'!AQ96+'ExPostGross kWh_Biz'!BJ96</f>
        <v>0</v>
      </c>
      <c r="F96" s="2">
        <f>'ExPostGross kWh_Biz'!F96+'ExPostGross kWh_Biz'!Y96+'ExPostGross kWh_Biz'!AR96+'ExPostGross kWh_Biz'!BK96</f>
        <v>0</v>
      </c>
      <c r="G96" s="2">
        <f>'ExPostGross kWh_Biz'!G96+'ExPostGross kWh_Biz'!Z96+'ExPostGross kWh_Biz'!AS96+'ExPostGross kWh_Biz'!BL96</f>
        <v>0</v>
      </c>
      <c r="H96" s="2">
        <f>'ExPostGross kWh_Biz'!H96+'ExPostGross kWh_Biz'!AA96+'ExPostGross kWh_Biz'!AT96+'ExPostGross kWh_Biz'!BM96</f>
        <v>0</v>
      </c>
      <c r="I96" s="2">
        <f>'ExPostGross kWh_Biz'!I96+'ExPostGross kWh_Biz'!AB96+'ExPostGross kWh_Biz'!AU96+'ExPostGross kWh_Biz'!BN96</f>
        <v>0</v>
      </c>
      <c r="J96" s="2">
        <f>'ExPostGross kWh_Biz'!J96+'ExPostGross kWh_Biz'!AC96+'ExPostGross kWh_Biz'!AV96+'ExPostGross kWh_Biz'!BO96</f>
        <v>0</v>
      </c>
      <c r="K96" s="2">
        <f>'ExPostGross kWh_Biz'!K96+'ExPostGross kWh_Biz'!AD96+'ExPostGross kWh_Biz'!AW96+'ExPostGross kWh_Biz'!BP96</f>
        <v>44811.92520836489</v>
      </c>
      <c r="L96" s="2">
        <f>'ExPostGross kWh_Biz'!L96+'ExPostGross kWh_Biz'!AE96+'ExPostGross kWh_Biz'!AX96+'ExPostGross kWh_Biz'!BQ96</f>
        <v>0</v>
      </c>
      <c r="M96" s="2">
        <f>'ExPostGross kWh_Biz'!M96+'ExPostGross kWh_Biz'!AF96+'ExPostGross kWh_Biz'!AY96+'ExPostGross kWh_Biz'!BR96</f>
        <v>0</v>
      </c>
      <c r="N96" s="2">
        <f>'ExPostGross kWh_Biz'!N96+'ExPostGross kWh_Biz'!AG96+'ExPostGross kWh_Biz'!AZ96+'ExPostGross kWh_Biz'!BS96</f>
        <v>66381.942138466955</v>
      </c>
      <c r="O96" s="2">
        <f>'ExPostGross kWh_Biz'!O96+'ExPostGross kWh_Biz'!AH96+'ExPostGross kWh_Biz'!BA96+'ExPostGross kWh_Biz'!BT96</f>
        <v>0</v>
      </c>
      <c r="P96" s="2">
        <f>'ExPostGross kWh_Biz'!P96+'ExPostGross kWh_Biz'!AI96+'ExPostGross kWh_Biz'!BB96+'ExPostGross kWh_Biz'!BU96</f>
        <v>0</v>
      </c>
      <c r="Q96" s="2">
        <f>'ExPostGross kWh_Biz'!Q96+'ExPostGross kWh_Biz'!AJ96+'ExPostGross kWh_Biz'!BC96+'ExPostGross kWh_Biz'!BV96</f>
        <v>0</v>
      </c>
      <c r="R96" s="25">
        <f t="shared" si="10"/>
        <v>111193.86734683184</v>
      </c>
      <c r="T96" s="3"/>
    </row>
    <row r="97" spans="1:20" ht="21.75" thickBot="1" x14ac:dyDescent="0.3">
      <c r="A97" s="28"/>
      <c r="B97" s="9" t="s">
        <v>13</v>
      </c>
      <c r="C97" s="8">
        <f>SUM(C84:C96)</f>
        <v>0</v>
      </c>
      <c r="D97" s="8">
        <f t="shared" ref="D97:Q97" si="11">SUM(D84:D96)</f>
        <v>790434.13651432272</v>
      </c>
      <c r="E97" s="8">
        <f t="shared" si="11"/>
        <v>2080820.1526142654</v>
      </c>
      <c r="F97" s="8">
        <f t="shared" si="11"/>
        <v>1899954.1886428879</v>
      </c>
      <c r="G97" s="8">
        <f t="shared" si="11"/>
        <v>2463753.1075794199</v>
      </c>
      <c r="H97" s="8">
        <f t="shared" si="11"/>
        <v>2404992.3584028655</v>
      </c>
      <c r="I97" s="8">
        <f t="shared" si="11"/>
        <v>936536.75078808761</v>
      </c>
      <c r="J97" s="8">
        <f t="shared" si="11"/>
        <v>2412132.4742643326</v>
      </c>
      <c r="K97" s="8">
        <f t="shared" si="11"/>
        <v>3571834.9267146289</v>
      </c>
      <c r="L97" s="8">
        <f t="shared" si="11"/>
        <v>3101395.0661916449</v>
      </c>
      <c r="M97" s="8">
        <f t="shared" si="11"/>
        <v>3488612.4353731591</v>
      </c>
      <c r="N97" s="8">
        <f t="shared" si="11"/>
        <v>15440048.385230899</v>
      </c>
      <c r="O97" s="8">
        <f t="shared" si="11"/>
        <v>0</v>
      </c>
      <c r="P97" s="8">
        <f t="shared" si="11"/>
        <v>0</v>
      </c>
      <c r="Q97" s="8">
        <f t="shared" si="11"/>
        <v>0</v>
      </c>
      <c r="R97" s="7">
        <f t="shared" si="10"/>
        <v>38590513.982316509</v>
      </c>
      <c r="T97" s="3"/>
    </row>
    <row r="98" spans="1:20" ht="21.75" thickBot="1" x14ac:dyDescent="0.3">
      <c r="A98" s="28"/>
      <c r="R98" s="77">
        <f>SUM(C84:Q96)</f>
        <v>38590513.982316516</v>
      </c>
      <c r="T98" s="3"/>
    </row>
    <row r="99" spans="1:20" ht="21.75" thickBot="1" x14ac:dyDescent="0.3">
      <c r="A99" s="28"/>
      <c r="B99" s="14" t="s">
        <v>11</v>
      </c>
      <c r="C99" s="58" t="s">
        <v>26</v>
      </c>
      <c r="D99" s="58" t="s">
        <v>25</v>
      </c>
      <c r="E99" s="58" t="s">
        <v>24</v>
      </c>
      <c r="F99" s="58" t="s">
        <v>23</v>
      </c>
      <c r="G99" s="58" t="s">
        <v>22</v>
      </c>
      <c r="H99" s="58" t="s">
        <v>21</v>
      </c>
      <c r="I99" s="58" t="s">
        <v>20</v>
      </c>
      <c r="J99" s="58" t="s">
        <v>19</v>
      </c>
      <c r="K99" s="58" t="s">
        <v>18</v>
      </c>
      <c r="L99" s="58" t="s">
        <v>17</v>
      </c>
      <c r="M99" s="58" t="s">
        <v>16</v>
      </c>
      <c r="N99" s="58" t="s">
        <v>15</v>
      </c>
      <c r="O99" s="58" t="s">
        <v>26</v>
      </c>
      <c r="P99" s="58" t="s">
        <v>25</v>
      </c>
      <c r="Q99" s="58" t="s">
        <v>24</v>
      </c>
      <c r="R99" s="54" t="s">
        <v>10</v>
      </c>
      <c r="T99" s="3"/>
    </row>
    <row r="100" spans="1:20" ht="15" customHeight="1" x14ac:dyDescent="0.25">
      <c r="A100" s="163" t="s">
        <v>61</v>
      </c>
      <c r="B100" s="23" t="s">
        <v>43</v>
      </c>
      <c r="C100" s="12">
        <f>'ExPostGross kWh_Biz'!C100+'ExPostGross kWh_Biz'!V100+'ExPostGross kWh_Biz'!AO100+'ExPostGross kWh_Biz'!BH100</f>
        <v>0</v>
      </c>
      <c r="D100" s="12">
        <f>'ExPostGross kWh_Biz'!D100+'ExPostGross kWh_Biz'!W100+'ExPostGross kWh_Biz'!AP100+'ExPostGross kWh_Biz'!BI100</f>
        <v>0</v>
      </c>
      <c r="E100" s="12">
        <f>'ExPostGross kWh_Biz'!E100+'ExPostGross kWh_Biz'!X100+'ExPostGross kWh_Biz'!AQ100+'ExPostGross kWh_Biz'!BJ100</f>
        <v>0</v>
      </c>
      <c r="F100" s="12">
        <f>'ExPostGross kWh_Biz'!F100+'ExPostGross kWh_Biz'!Y100+'ExPostGross kWh_Biz'!AR100+'ExPostGross kWh_Biz'!BK100</f>
        <v>0</v>
      </c>
      <c r="G100" s="12">
        <f>'ExPostGross kWh_Biz'!G100+'ExPostGross kWh_Biz'!Z100+'ExPostGross kWh_Biz'!AS100+'ExPostGross kWh_Biz'!BL100</f>
        <v>0</v>
      </c>
      <c r="H100" s="12">
        <f>'ExPostGross kWh_Biz'!H100+'ExPostGross kWh_Biz'!AA100+'ExPostGross kWh_Biz'!AT100+'ExPostGross kWh_Biz'!BM100</f>
        <v>0</v>
      </c>
      <c r="I100" s="12">
        <f>'ExPostGross kWh_Biz'!I100+'ExPostGross kWh_Biz'!AB100+'ExPostGross kWh_Biz'!AU100+'ExPostGross kWh_Biz'!BN100</f>
        <v>0</v>
      </c>
      <c r="J100" s="12">
        <f>'ExPostGross kWh_Biz'!J100+'ExPostGross kWh_Biz'!AC100+'ExPostGross kWh_Biz'!AV100+'ExPostGross kWh_Biz'!BO100</f>
        <v>0</v>
      </c>
      <c r="K100" s="12">
        <f>'ExPostGross kWh_Biz'!K100+'ExPostGross kWh_Biz'!AD100+'ExPostGross kWh_Biz'!AW100+'ExPostGross kWh_Biz'!BP100</f>
        <v>0</v>
      </c>
      <c r="L100" s="12">
        <f>'ExPostGross kWh_Biz'!L100+'ExPostGross kWh_Biz'!AE100+'ExPostGross kWh_Biz'!AX100+'ExPostGross kWh_Biz'!BQ100</f>
        <v>0</v>
      </c>
      <c r="M100" s="12">
        <f>'ExPostGross kWh_Biz'!M100+'ExPostGross kWh_Biz'!AF100+'ExPostGross kWh_Biz'!AY100+'ExPostGross kWh_Biz'!BR100</f>
        <v>0</v>
      </c>
      <c r="N100" s="12">
        <f>'ExPostGross kWh_Biz'!N100+'ExPostGross kWh_Biz'!AG100+'ExPostGross kWh_Biz'!AZ100+'ExPostGross kWh_Biz'!BS100</f>
        <v>0</v>
      </c>
      <c r="O100" s="12">
        <f>'ExPostGross kWh_Biz'!O100+'ExPostGross kWh_Biz'!AH100+'ExPostGross kWh_Biz'!BA100+'ExPostGross kWh_Biz'!BT100</f>
        <v>0</v>
      </c>
      <c r="P100" s="12">
        <f>'ExPostGross kWh_Biz'!P100+'ExPostGross kWh_Biz'!AI100+'ExPostGross kWh_Biz'!BB100+'ExPostGross kWh_Biz'!BU100</f>
        <v>0</v>
      </c>
      <c r="Q100" s="12">
        <f>'ExPostGross kWh_Biz'!Q100+'ExPostGross kWh_Biz'!AJ100+'ExPostGross kWh_Biz'!BC100+'ExPostGross kWh_Biz'!BV100</f>
        <v>0</v>
      </c>
      <c r="R100" s="26">
        <f t="shared" ref="R100:R113" si="12">SUM(C100:Q100)</f>
        <v>0</v>
      </c>
      <c r="T100" s="3"/>
    </row>
    <row r="101" spans="1:20" x14ac:dyDescent="0.25">
      <c r="A101" s="164"/>
      <c r="B101" s="5" t="s">
        <v>42</v>
      </c>
      <c r="C101" s="2">
        <f>'ExPostGross kWh_Biz'!C101+'ExPostGross kWh_Biz'!V101+'ExPostGross kWh_Biz'!AO101+'ExPostGross kWh_Biz'!BH101</f>
        <v>0</v>
      </c>
      <c r="D101" s="2">
        <f>'ExPostGross kWh_Biz'!D101+'ExPostGross kWh_Biz'!W101+'ExPostGross kWh_Biz'!AP101+'ExPostGross kWh_Biz'!BI101</f>
        <v>0</v>
      </c>
      <c r="E101" s="2">
        <f>'ExPostGross kWh_Biz'!E101+'ExPostGross kWh_Biz'!X101+'ExPostGross kWh_Biz'!AQ101+'ExPostGross kWh_Biz'!BJ101</f>
        <v>0</v>
      </c>
      <c r="F101" s="2">
        <f>'ExPostGross kWh_Biz'!F101+'ExPostGross kWh_Biz'!Y101+'ExPostGross kWh_Biz'!AR101+'ExPostGross kWh_Biz'!BK101</f>
        <v>0</v>
      </c>
      <c r="G101" s="2">
        <f>'ExPostGross kWh_Biz'!G101+'ExPostGross kWh_Biz'!Z101+'ExPostGross kWh_Biz'!AS101+'ExPostGross kWh_Biz'!BL101</f>
        <v>0</v>
      </c>
      <c r="H101" s="2">
        <f>'ExPostGross kWh_Biz'!H101+'ExPostGross kWh_Biz'!AA101+'ExPostGross kWh_Biz'!AT101+'ExPostGross kWh_Biz'!BM101</f>
        <v>0</v>
      </c>
      <c r="I101" s="2">
        <f>'ExPostGross kWh_Biz'!I101+'ExPostGross kWh_Biz'!AB101+'ExPostGross kWh_Biz'!AU101+'ExPostGross kWh_Biz'!BN101</f>
        <v>0</v>
      </c>
      <c r="J101" s="2">
        <f>'ExPostGross kWh_Biz'!J101+'ExPostGross kWh_Biz'!AC101+'ExPostGross kWh_Biz'!AV101+'ExPostGross kWh_Biz'!BO101</f>
        <v>0</v>
      </c>
      <c r="K101" s="2">
        <f>'ExPostGross kWh_Biz'!K101+'ExPostGross kWh_Biz'!AD101+'ExPostGross kWh_Biz'!AW101+'ExPostGross kWh_Biz'!BP101</f>
        <v>0</v>
      </c>
      <c r="L101" s="2">
        <f>'ExPostGross kWh_Biz'!L101+'ExPostGross kWh_Biz'!AE101+'ExPostGross kWh_Biz'!AX101+'ExPostGross kWh_Biz'!BQ101</f>
        <v>0</v>
      </c>
      <c r="M101" s="2">
        <f>'ExPostGross kWh_Biz'!M101+'ExPostGross kWh_Biz'!AF101+'ExPostGross kWh_Biz'!AY101+'ExPostGross kWh_Biz'!BR101</f>
        <v>0</v>
      </c>
      <c r="N101" s="2">
        <f>'ExPostGross kWh_Biz'!N101+'ExPostGross kWh_Biz'!AG101+'ExPostGross kWh_Biz'!AZ101+'ExPostGross kWh_Biz'!BS101</f>
        <v>0</v>
      </c>
      <c r="O101" s="2">
        <f>'ExPostGross kWh_Biz'!O101+'ExPostGross kWh_Biz'!AH101+'ExPostGross kWh_Biz'!BA101+'ExPostGross kWh_Biz'!BT101</f>
        <v>0</v>
      </c>
      <c r="P101" s="2">
        <f>'ExPostGross kWh_Biz'!P101+'ExPostGross kWh_Biz'!AI101+'ExPostGross kWh_Biz'!BB101+'ExPostGross kWh_Biz'!BU101</f>
        <v>0</v>
      </c>
      <c r="Q101" s="2">
        <f>'ExPostGross kWh_Biz'!Q101+'ExPostGross kWh_Biz'!AJ101+'ExPostGross kWh_Biz'!BC101+'ExPostGross kWh_Biz'!BV101</f>
        <v>0</v>
      </c>
      <c r="R101" s="25">
        <f t="shared" si="12"/>
        <v>0</v>
      </c>
      <c r="T101" s="3"/>
    </row>
    <row r="102" spans="1:20" x14ac:dyDescent="0.25">
      <c r="A102" s="164"/>
      <c r="B102" s="4" t="s">
        <v>41</v>
      </c>
      <c r="C102" s="2">
        <f>'ExPostGross kWh_Biz'!C102+'ExPostGross kWh_Biz'!V102+'ExPostGross kWh_Biz'!AO102+'ExPostGross kWh_Biz'!BH102</f>
        <v>0</v>
      </c>
      <c r="D102" s="2">
        <f>'ExPostGross kWh_Biz'!D102+'ExPostGross kWh_Biz'!W102+'ExPostGross kWh_Biz'!AP102+'ExPostGross kWh_Biz'!BI102</f>
        <v>0</v>
      </c>
      <c r="E102" s="2">
        <f>'ExPostGross kWh_Biz'!E102+'ExPostGross kWh_Biz'!X102+'ExPostGross kWh_Biz'!AQ102+'ExPostGross kWh_Biz'!BJ102</f>
        <v>0</v>
      </c>
      <c r="F102" s="2">
        <f>'ExPostGross kWh_Biz'!F102+'ExPostGross kWh_Biz'!Y102+'ExPostGross kWh_Biz'!AR102+'ExPostGross kWh_Biz'!BK102</f>
        <v>0</v>
      </c>
      <c r="G102" s="2">
        <f>'ExPostGross kWh_Biz'!G102+'ExPostGross kWh_Biz'!Z102+'ExPostGross kWh_Biz'!AS102+'ExPostGross kWh_Biz'!BL102</f>
        <v>0</v>
      </c>
      <c r="H102" s="2">
        <f>'ExPostGross kWh_Biz'!H102+'ExPostGross kWh_Biz'!AA102+'ExPostGross kWh_Biz'!AT102+'ExPostGross kWh_Biz'!BM102</f>
        <v>0</v>
      </c>
      <c r="I102" s="2">
        <f>'ExPostGross kWh_Biz'!I102+'ExPostGross kWh_Biz'!AB102+'ExPostGross kWh_Biz'!AU102+'ExPostGross kWh_Biz'!BN102</f>
        <v>0</v>
      </c>
      <c r="J102" s="2">
        <f>'ExPostGross kWh_Biz'!J102+'ExPostGross kWh_Biz'!AC102+'ExPostGross kWh_Biz'!AV102+'ExPostGross kWh_Biz'!BO102</f>
        <v>0</v>
      </c>
      <c r="K102" s="2">
        <f>'ExPostGross kWh_Biz'!K102+'ExPostGross kWh_Biz'!AD102+'ExPostGross kWh_Biz'!AW102+'ExPostGross kWh_Biz'!BP102</f>
        <v>0</v>
      </c>
      <c r="L102" s="2">
        <f>'ExPostGross kWh_Biz'!L102+'ExPostGross kWh_Biz'!AE102+'ExPostGross kWh_Biz'!AX102+'ExPostGross kWh_Biz'!BQ102</f>
        <v>0</v>
      </c>
      <c r="M102" s="2">
        <f>'ExPostGross kWh_Biz'!M102+'ExPostGross kWh_Biz'!AF102+'ExPostGross kWh_Biz'!AY102+'ExPostGross kWh_Biz'!BR102</f>
        <v>0</v>
      </c>
      <c r="N102" s="2">
        <f>'ExPostGross kWh_Biz'!N102+'ExPostGross kWh_Biz'!AG102+'ExPostGross kWh_Biz'!AZ102+'ExPostGross kWh_Biz'!BS102</f>
        <v>0</v>
      </c>
      <c r="O102" s="2">
        <f>'ExPostGross kWh_Biz'!O102+'ExPostGross kWh_Biz'!AH102+'ExPostGross kWh_Biz'!BA102+'ExPostGross kWh_Biz'!BT102</f>
        <v>0</v>
      </c>
      <c r="P102" s="2">
        <f>'ExPostGross kWh_Biz'!P102+'ExPostGross kWh_Biz'!AI102+'ExPostGross kWh_Biz'!BB102+'ExPostGross kWh_Biz'!BU102</f>
        <v>0</v>
      </c>
      <c r="Q102" s="2">
        <f>'ExPostGross kWh_Biz'!Q102+'ExPostGross kWh_Biz'!AJ102+'ExPostGross kWh_Biz'!BC102+'ExPostGross kWh_Biz'!BV102</f>
        <v>0</v>
      </c>
      <c r="R102" s="25">
        <f t="shared" si="12"/>
        <v>0</v>
      </c>
      <c r="T102" s="3"/>
    </row>
    <row r="103" spans="1:20" x14ac:dyDescent="0.25">
      <c r="A103" s="164"/>
      <c r="B103" s="4" t="s">
        <v>40</v>
      </c>
      <c r="C103" s="2">
        <f>'ExPostGross kWh_Biz'!C103+'ExPostGross kWh_Biz'!V103+'ExPostGross kWh_Biz'!AO103+'ExPostGross kWh_Biz'!BH103</f>
        <v>0</v>
      </c>
      <c r="D103" s="2">
        <f>'ExPostGross kWh_Biz'!D103+'ExPostGross kWh_Biz'!W103+'ExPostGross kWh_Biz'!AP103+'ExPostGross kWh_Biz'!BI103</f>
        <v>0</v>
      </c>
      <c r="E103" s="2">
        <f>'ExPostGross kWh_Biz'!E103+'ExPostGross kWh_Biz'!X103+'ExPostGross kWh_Biz'!AQ103+'ExPostGross kWh_Biz'!BJ103</f>
        <v>0</v>
      </c>
      <c r="F103" s="2">
        <f>'ExPostGross kWh_Biz'!F103+'ExPostGross kWh_Biz'!Y103+'ExPostGross kWh_Biz'!AR103+'ExPostGross kWh_Biz'!BK103</f>
        <v>0</v>
      </c>
      <c r="G103" s="2">
        <f>'ExPostGross kWh_Biz'!G103+'ExPostGross kWh_Biz'!Z103+'ExPostGross kWh_Biz'!AS103+'ExPostGross kWh_Biz'!BL103</f>
        <v>0</v>
      </c>
      <c r="H103" s="2">
        <f>'ExPostGross kWh_Biz'!H103+'ExPostGross kWh_Biz'!AA103+'ExPostGross kWh_Biz'!AT103+'ExPostGross kWh_Biz'!BM103</f>
        <v>0</v>
      </c>
      <c r="I103" s="2">
        <f>'ExPostGross kWh_Biz'!I103+'ExPostGross kWh_Biz'!AB103+'ExPostGross kWh_Biz'!AU103+'ExPostGross kWh_Biz'!BN103</f>
        <v>0</v>
      </c>
      <c r="J103" s="2">
        <f>'ExPostGross kWh_Biz'!J103+'ExPostGross kWh_Biz'!AC103+'ExPostGross kWh_Biz'!AV103+'ExPostGross kWh_Biz'!BO103</f>
        <v>0</v>
      </c>
      <c r="K103" s="2">
        <f>'ExPostGross kWh_Biz'!K103+'ExPostGross kWh_Biz'!AD103+'ExPostGross kWh_Biz'!AW103+'ExPostGross kWh_Biz'!BP103</f>
        <v>0</v>
      </c>
      <c r="L103" s="2">
        <f>'ExPostGross kWh_Biz'!L103+'ExPostGross kWh_Biz'!AE103+'ExPostGross kWh_Biz'!AX103+'ExPostGross kWh_Biz'!BQ103</f>
        <v>0</v>
      </c>
      <c r="M103" s="2">
        <f>'ExPostGross kWh_Biz'!M103+'ExPostGross kWh_Biz'!AF103+'ExPostGross kWh_Biz'!AY103+'ExPostGross kWh_Biz'!BR103</f>
        <v>0</v>
      </c>
      <c r="N103" s="2">
        <f>'ExPostGross kWh_Biz'!N103+'ExPostGross kWh_Biz'!AG103+'ExPostGross kWh_Biz'!AZ103+'ExPostGross kWh_Biz'!BS103</f>
        <v>0</v>
      </c>
      <c r="O103" s="2">
        <f>'ExPostGross kWh_Biz'!O103+'ExPostGross kWh_Biz'!AH103+'ExPostGross kWh_Biz'!BA103+'ExPostGross kWh_Biz'!BT103</f>
        <v>0</v>
      </c>
      <c r="P103" s="2">
        <f>'ExPostGross kWh_Biz'!P103+'ExPostGross kWh_Biz'!AI103+'ExPostGross kWh_Biz'!BB103+'ExPostGross kWh_Biz'!BU103</f>
        <v>0</v>
      </c>
      <c r="Q103" s="2">
        <f>'ExPostGross kWh_Biz'!Q103+'ExPostGross kWh_Biz'!AJ103+'ExPostGross kWh_Biz'!BC103+'ExPostGross kWh_Biz'!BV103</f>
        <v>0</v>
      </c>
      <c r="R103" s="25">
        <f t="shared" si="12"/>
        <v>0</v>
      </c>
      <c r="T103" s="3"/>
    </row>
    <row r="104" spans="1:20" x14ac:dyDescent="0.25">
      <c r="A104" s="164"/>
      <c r="B104" s="5" t="s">
        <v>39</v>
      </c>
      <c r="C104" s="2">
        <f>'ExPostGross kWh_Biz'!C104+'ExPostGross kWh_Biz'!V104+'ExPostGross kWh_Biz'!AO104+'ExPostGross kWh_Biz'!BH104</f>
        <v>0</v>
      </c>
      <c r="D104" s="2">
        <f>'ExPostGross kWh_Biz'!D104+'ExPostGross kWh_Biz'!W104+'ExPostGross kWh_Biz'!AP104+'ExPostGross kWh_Biz'!BI104</f>
        <v>0</v>
      </c>
      <c r="E104" s="2">
        <f>'ExPostGross kWh_Biz'!E104+'ExPostGross kWh_Biz'!X104+'ExPostGross kWh_Biz'!AQ104+'ExPostGross kWh_Biz'!BJ104</f>
        <v>0</v>
      </c>
      <c r="F104" s="2">
        <f>'ExPostGross kWh_Biz'!F104+'ExPostGross kWh_Biz'!Y104+'ExPostGross kWh_Biz'!AR104+'ExPostGross kWh_Biz'!BK104</f>
        <v>0</v>
      </c>
      <c r="G104" s="2">
        <f>'ExPostGross kWh_Biz'!G104+'ExPostGross kWh_Biz'!Z104+'ExPostGross kWh_Biz'!AS104+'ExPostGross kWh_Biz'!BL104</f>
        <v>0</v>
      </c>
      <c r="H104" s="2">
        <f>'ExPostGross kWh_Biz'!H104+'ExPostGross kWh_Biz'!AA104+'ExPostGross kWh_Biz'!AT104+'ExPostGross kWh_Biz'!BM104</f>
        <v>0</v>
      </c>
      <c r="I104" s="2">
        <f>'ExPostGross kWh_Biz'!I104+'ExPostGross kWh_Biz'!AB104+'ExPostGross kWh_Biz'!AU104+'ExPostGross kWh_Biz'!BN104</f>
        <v>0</v>
      </c>
      <c r="J104" s="2">
        <f>'ExPostGross kWh_Biz'!J104+'ExPostGross kWh_Biz'!AC104+'ExPostGross kWh_Biz'!AV104+'ExPostGross kWh_Biz'!BO104</f>
        <v>0</v>
      </c>
      <c r="K104" s="2">
        <f>'ExPostGross kWh_Biz'!K104+'ExPostGross kWh_Biz'!AD104+'ExPostGross kWh_Biz'!AW104+'ExPostGross kWh_Biz'!BP104</f>
        <v>0</v>
      </c>
      <c r="L104" s="2">
        <f>'ExPostGross kWh_Biz'!L104+'ExPostGross kWh_Biz'!AE104+'ExPostGross kWh_Biz'!AX104+'ExPostGross kWh_Biz'!BQ104</f>
        <v>0</v>
      </c>
      <c r="M104" s="2">
        <f>'ExPostGross kWh_Biz'!M104+'ExPostGross kWh_Biz'!AF104+'ExPostGross kWh_Biz'!AY104+'ExPostGross kWh_Biz'!BR104</f>
        <v>0</v>
      </c>
      <c r="N104" s="2">
        <f>'ExPostGross kWh_Biz'!N104+'ExPostGross kWh_Biz'!AG104+'ExPostGross kWh_Biz'!AZ104+'ExPostGross kWh_Biz'!BS104</f>
        <v>0</v>
      </c>
      <c r="O104" s="2">
        <f>'ExPostGross kWh_Biz'!O104+'ExPostGross kWh_Biz'!AH104+'ExPostGross kWh_Biz'!BA104+'ExPostGross kWh_Biz'!BT104</f>
        <v>0</v>
      </c>
      <c r="P104" s="2">
        <f>'ExPostGross kWh_Biz'!P104+'ExPostGross kWh_Biz'!AI104+'ExPostGross kWh_Biz'!BB104+'ExPostGross kWh_Biz'!BU104</f>
        <v>0</v>
      </c>
      <c r="Q104" s="2">
        <f>'ExPostGross kWh_Biz'!Q104+'ExPostGross kWh_Biz'!AJ104+'ExPostGross kWh_Biz'!BC104+'ExPostGross kWh_Biz'!BV104</f>
        <v>0</v>
      </c>
      <c r="R104" s="25">
        <f t="shared" si="12"/>
        <v>0</v>
      </c>
      <c r="T104" s="3"/>
    </row>
    <row r="105" spans="1:20" x14ac:dyDescent="0.25">
      <c r="A105" s="164"/>
      <c r="B105" s="4" t="s">
        <v>38</v>
      </c>
      <c r="C105" s="2">
        <f>'ExPostGross kWh_Biz'!C105+'ExPostGross kWh_Biz'!V105+'ExPostGross kWh_Biz'!AO105+'ExPostGross kWh_Biz'!BH105</f>
        <v>0</v>
      </c>
      <c r="D105" s="2">
        <f>'ExPostGross kWh_Biz'!D105+'ExPostGross kWh_Biz'!W105+'ExPostGross kWh_Biz'!AP105+'ExPostGross kWh_Biz'!BI105</f>
        <v>0</v>
      </c>
      <c r="E105" s="2">
        <f>'ExPostGross kWh_Biz'!E105+'ExPostGross kWh_Biz'!X105+'ExPostGross kWh_Biz'!AQ105+'ExPostGross kWh_Biz'!BJ105</f>
        <v>0</v>
      </c>
      <c r="F105" s="2">
        <f>'ExPostGross kWh_Biz'!F105+'ExPostGross kWh_Biz'!Y105+'ExPostGross kWh_Biz'!AR105+'ExPostGross kWh_Biz'!BK105</f>
        <v>0</v>
      </c>
      <c r="G105" s="2">
        <f>'ExPostGross kWh_Biz'!G105+'ExPostGross kWh_Biz'!Z105+'ExPostGross kWh_Biz'!AS105+'ExPostGross kWh_Biz'!BL105</f>
        <v>0</v>
      </c>
      <c r="H105" s="2">
        <f>'ExPostGross kWh_Biz'!H105+'ExPostGross kWh_Biz'!AA105+'ExPostGross kWh_Biz'!AT105+'ExPostGross kWh_Biz'!BM105</f>
        <v>0</v>
      </c>
      <c r="I105" s="2">
        <f>'ExPostGross kWh_Biz'!I105+'ExPostGross kWh_Biz'!AB105+'ExPostGross kWh_Biz'!AU105+'ExPostGross kWh_Biz'!BN105</f>
        <v>0</v>
      </c>
      <c r="J105" s="2">
        <f>'ExPostGross kWh_Biz'!J105+'ExPostGross kWh_Biz'!AC105+'ExPostGross kWh_Biz'!AV105+'ExPostGross kWh_Biz'!BO105</f>
        <v>0</v>
      </c>
      <c r="K105" s="2">
        <f>'ExPostGross kWh_Biz'!K105+'ExPostGross kWh_Biz'!AD105+'ExPostGross kWh_Biz'!AW105+'ExPostGross kWh_Biz'!BP105</f>
        <v>0</v>
      </c>
      <c r="L105" s="2">
        <f>'ExPostGross kWh_Biz'!L105+'ExPostGross kWh_Biz'!AE105+'ExPostGross kWh_Biz'!AX105+'ExPostGross kWh_Biz'!BQ105</f>
        <v>0</v>
      </c>
      <c r="M105" s="2">
        <f>'ExPostGross kWh_Biz'!M105+'ExPostGross kWh_Biz'!AF105+'ExPostGross kWh_Biz'!AY105+'ExPostGross kWh_Biz'!BR105</f>
        <v>0</v>
      </c>
      <c r="N105" s="2">
        <f>'ExPostGross kWh_Biz'!N105+'ExPostGross kWh_Biz'!AG105+'ExPostGross kWh_Biz'!AZ105+'ExPostGross kWh_Biz'!BS105</f>
        <v>0</v>
      </c>
      <c r="O105" s="2">
        <f>'ExPostGross kWh_Biz'!O105+'ExPostGross kWh_Biz'!AH105+'ExPostGross kWh_Biz'!BA105+'ExPostGross kWh_Biz'!BT105</f>
        <v>0</v>
      </c>
      <c r="P105" s="2">
        <f>'ExPostGross kWh_Biz'!P105+'ExPostGross kWh_Biz'!AI105+'ExPostGross kWh_Biz'!BB105+'ExPostGross kWh_Biz'!BU105</f>
        <v>0</v>
      </c>
      <c r="Q105" s="2">
        <f>'ExPostGross kWh_Biz'!Q105+'ExPostGross kWh_Biz'!AJ105+'ExPostGross kWh_Biz'!BC105+'ExPostGross kWh_Biz'!BV105</f>
        <v>0</v>
      </c>
      <c r="R105" s="25">
        <f t="shared" si="12"/>
        <v>0</v>
      </c>
      <c r="T105" s="3"/>
    </row>
    <row r="106" spans="1:20" x14ac:dyDescent="0.25">
      <c r="A106" s="164"/>
      <c r="B106" s="4" t="s">
        <v>37</v>
      </c>
      <c r="C106" s="2">
        <f>'ExPostGross kWh_Biz'!C106+'ExPostGross kWh_Biz'!V106+'ExPostGross kWh_Biz'!AO106+'ExPostGross kWh_Biz'!BH106</f>
        <v>0</v>
      </c>
      <c r="D106" s="2">
        <f>'ExPostGross kWh_Biz'!D106+'ExPostGross kWh_Biz'!W106+'ExPostGross kWh_Biz'!AP106+'ExPostGross kWh_Biz'!BI106</f>
        <v>0</v>
      </c>
      <c r="E106" s="2">
        <f>'ExPostGross kWh_Biz'!E106+'ExPostGross kWh_Biz'!X106+'ExPostGross kWh_Biz'!AQ106+'ExPostGross kWh_Biz'!BJ106</f>
        <v>0</v>
      </c>
      <c r="F106" s="2">
        <f>'ExPostGross kWh_Biz'!F106+'ExPostGross kWh_Biz'!Y106+'ExPostGross kWh_Biz'!AR106+'ExPostGross kWh_Biz'!BK106</f>
        <v>0</v>
      </c>
      <c r="G106" s="2">
        <f>'ExPostGross kWh_Biz'!G106+'ExPostGross kWh_Biz'!Z106+'ExPostGross kWh_Biz'!AS106+'ExPostGross kWh_Biz'!BL106</f>
        <v>0</v>
      </c>
      <c r="H106" s="2">
        <f>'ExPostGross kWh_Biz'!H106+'ExPostGross kWh_Biz'!AA106+'ExPostGross kWh_Biz'!AT106+'ExPostGross kWh_Biz'!BM106</f>
        <v>0</v>
      </c>
      <c r="I106" s="2">
        <f>'ExPostGross kWh_Biz'!I106+'ExPostGross kWh_Biz'!AB106+'ExPostGross kWh_Biz'!AU106+'ExPostGross kWh_Biz'!BN106</f>
        <v>0</v>
      </c>
      <c r="J106" s="2">
        <f>'ExPostGross kWh_Biz'!J106+'ExPostGross kWh_Biz'!AC106+'ExPostGross kWh_Biz'!AV106+'ExPostGross kWh_Biz'!BO106</f>
        <v>0</v>
      </c>
      <c r="K106" s="2">
        <f>'ExPostGross kWh_Biz'!K106+'ExPostGross kWh_Biz'!AD106+'ExPostGross kWh_Biz'!AW106+'ExPostGross kWh_Biz'!BP106</f>
        <v>0</v>
      </c>
      <c r="L106" s="2">
        <f>'ExPostGross kWh_Biz'!L106+'ExPostGross kWh_Biz'!AE106+'ExPostGross kWh_Biz'!AX106+'ExPostGross kWh_Biz'!BQ106</f>
        <v>0</v>
      </c>
      <c r="M106" s="2">
        <f>'ExPostGross kWh_Biz'!M106+'ExPostGross kWh_Biz'!AF106+'ExPostGross kWh_Biz'!AY106+'ExPostGross kWh_Biz'!BR106</f>
        <v>0</v>
      </c>
      <c r="N106" s="2">
        <f>'ExPostGross kWh_Biz'!N106+'ExPostGross kWh_Biz'!AG106+'ExPostGross kWh_Biz'!AZ106+'ExPostGross kWh_Biz'!BS106</f>
        <v>0</v>
      </c>
      <c r="O106" s="2">
        <f>'ExPostGross kWh_Biz'!O106+'ExPostGross kWh_Biz'!AH106+'ExPostGross kWh_Biz'!BA106+'ExPostGross kWh_Biz'!BT106</f>
        <v>0</v>
      </c>
      <c r="P106" s="2">
        <f>'ExPostGross kWh_Biz'!P106+'ExPostGross kWh_Biz'!AI106+'ExPostGross kWh_Biz'!BB106+'ExPostGross kWh_Biz'!BU106</f>
        <v>0</v>
      </c>
      <c r="Q106" s="2">
        <f>'ExPostGross kWh_Biz'!Q106+'ExPostGross kWh_Biz'!AJ106+'ExPostGross kWh_Biz'!BC106+'ExPostGross kWh_Biz'!BV106</f>
        <v>0</v>
      </c>
      <c r="R106" s="25">
        <f t="shared" si="12"/>
        <v>0</v>
      </c>
      <c r="T106" s="3"/>
    </row>
    <row r="107" spans="1:20" x14ac:dyDescent="0.25">
      <c r="A107" s="164"/>
      <c r="B107" s="4" t="s">
        <v>36</v>
      </c>
      <c r="C107" s="2">
        <f>'ExPostGross kWh_Biz'!C107+'ExPostGross kWh_Biz'!V107+'ExPostGross kWh_Biz'!AO107+'ExPostGross kWh_Biz'!BH107</f>
        <v>0</v>
      </c>
      <c r="D107" s="2">
        <f>'ExPostGross kWh_Biz'!D107+'ExPostGross kWh_Biz'!W107+'ExPostGross kWh_Biz'!AP107+'ExPostGross kWh_Biz'!BI107</f>
        <v>0</v>
      </c>
      <c r="E107" s="2">
        <f>'ExPostGross kWh_Biz'!E107+'ExPostGross kWh_Biz'!X107+'ExPostGross kWh_Biz'!AQ107+'ExPostGross kWh_Biz'!BJ107</f>
        <v>0</v>
      </c>
      <c r="F107" s="2">
        <f>'ExPostGross kWh_Biz'!F107+'ExPostGross kWh_Biz'!Y107+'ExPostGross kWh_Biz'!AR107+'ExPostGross kWh_Biz'!BK107</f>
        <v>0</v>
      </c>
      <c r="G107" s="2">
        <f>'ExPostGross kWh_Biz'!G107+'ExPostGross kWh_Biz'!Z107+'ExPostGross kWh_Biz'!AS107+'ExPostGross kWh_Biz'!BL107</f>
        <v>0</v>
      </c>
      <c r="H107" s="2">
        <f>'ExPostGross kWh_Biz'!H107+'ExPostGross kWh_Biz'!AA107+'ExPostGross kWh_Biz'!AT107+'ExPostGross kWh_Biz'!BM107</f>
        <v>0</v>
      </c>
      <c r="I107" s="2">
        <f>'ExPostGross kWh_Biz'!I107+'ExPostGross kWh_Biz'!AB107+'ExPostGross kWh_Biz'!AU107+'ExPostGross kWh_Biz'!BN107</f>
        <v>0</v>
      </c>
      <c r="J107" s="2">
        <f>'ExPostGross kWh_Biz'!J107+'ExPostGross kWh_Biz'!AC107+'ExPostGross kWh_Biz'!AV107+'ExPostGross kWh_Biz'!BO107</f>
        <v>0</v>
      </c>
      <c r="K107" s="2">
        <f>'ExPostGross kWh_Biz'!K107+'ExPostGross kWh_Biz'!AD107+'ExPostGross kWh_Biz'!AW107+'ExPostGross kWh_Biz'!BP107</f>
        <v>0</v>
      </c>
      <c r="L107" s="2">
        <f>'ExPostGross kWh_Biz'!L107+'ExPostGross kWh_Biz'!AE107+'ExPostGross kWh_Biz'!AX107+'ExPostGross kWh_Biz'!BQ107</f>
        <v>0</v>
      </c>
      <c r="M107" s="2">
        <f>'ExPostGross kWh_Biz'!M107+'ExPostGross kWh_Biz'!AF107+'ExPostGross kWh_Biz'!AY107+'ExPostGross kWh_Biz'!BR107</f>
        <v>0</v>
      </c>
      <c r="N107" s="2">
        <f>'ExPostGross kWh_Biz'!N107+'ExPostGross kWh_Biz'!AG107+'ExPostGross kWh_Biz'!AZ107+'ExPostGross kWh_Biz'!BS107</f>
        <v>0</v>
      </c>
      <c r="O107" s="2">
        <f>'ExPostGross kWh_Biz'!O107+'ExPostGross kWh_Biz'!AH107+'ExPostGross kWh_Biz'!BA107+'ExPostGross kWh_Biz'!BT107</f>
        <v>0</v>
      </c>
      <c r="P107" s="2">
        <f>'ExPostGross kWh_Biz'!P107+'ExPostGross kWh_Biz'!AI107+'ExPostGross kWh_Biz'!BB107+'ExPostGross kWh_Biz'!BU107</f>
        <v>0</v>
      </c>
      <c r="Q107" s="2">
        <f>'ExPostGross kWh_Biz'!Q107+'ExPostGross kWh_Biz'!AJ107+'ExPostGross kWh_Biz'!BC107+'ExPostGross kWh_Biz'!BV107</f>
        <v>0</v>
      </c>
      <c r="R107" s="25">
        <f t="shared" si="12"/>
        <v>0</v>
      </c>
      <c r="T107" s="3"/>
    </row>
    <row r="108" spans="1:20" x14ac:dyDescent="0.25">
      <c r="A108" s="164"/>
      <c r="B108" s="4" t="s">
        <v>35</v>
      </c>
      <c r="C108" s="2">
        <f>'ExPostGross kWh_Biz'!C108+'ExPostGross kWh_Biz'!V108+'ExPostGross kWh_Biz'!AO108+'ExPostGross kWh_Biz'!BH108</f>
        <v>0</v>
      </c>
      <c r="D108" s="2">
        <f>'ExPostGross kWh_Biz'!D108+'ExPostGross kWh_Biz'!W108+'ExPostGross kWh_Biz'!AP108+'ExPostGross kWh_Biz'!BI108</f>
        <v>0</v>
      </c>
      <c r="E108" s="2">
        <f>'ExPostGross kWh_Biz'!E108+'ExPostGross kWh_Biz'!X108+'ExPostGross kWh_Biz'!AQ108+'ExPostGross kWh_Biz'!BJ108</f>
        <v>0</v>
      </c>
      <c r="F108" s="2">
        <f>'ExPostGross kWh_Biz'!F108+'ExPostGross kWh_Biz'!Y108+'ExPostGross kWh_Biz'!AR108+'ExPostGross kWh_Biz'!BK108</f>
        <v>0</v>
      </c>
      <c r="G108" s="2">
        <f>'ExPostGross kWh_Biz'!G108+'ExPostGross kWh_Biz'!Z108+'ExPostGross kWh_Biz'!AS108+'ExPostGross kWh_Biz'!BL108</f>
        <v>0</v>
      </c>
      <c r="H108" s="2">
        <f>'ExPostGross kWh_Biz'!H108+'ExPostGross kWh_Biz'!AA108+'ExPostGross kWh_Biz'!AT108+'ExPostGross kWh_Biz'!BM108</f>
        <v>0</v>
      </c>
      <c r="I108" s="2">
        <f>'ExPostGross kWh_Biz'!I108+'ExPostGross kWh_Biz'!AB108+'ExPostGross kWh_Biz'!AU108+'ExPostGross kWh_Biz'!BN108</f>
        <v>0</v>
      </c>
      <c r="J108" s="2">
        <f>'ExPostGross kWh_Biz'!J108+'ExPostGross kWh_Biz'!AC108+'ExPostGross kWh_Biz'!AV108+'ExPostGross kWh_Biz'!BO108</f>
        <v>246916.19648915878</v>
      </c>
      <c r="K108" s="2">
        <f>'ExPostGross kWh_Biz'!K108+'ExPostGross kWh_Biz'!AD108+'ExPostGross kWh_Biz'!AW108+'ExPostGross kWh_Biz'!BP108</f>
        <v>290901.84772367944</v>
      </c>
      <c r="L108" s="2">
        <f>'ExPostGross kWh_Biz'!L108+'ExPostGross kWh_Biz'!AE108+'ExPostGross kWh_Biz'!AX108+'ExPostGross kWh_Biz'!BQ108</f>
        <v>0</v>
      </c>
      <c r="M108" s="2">
        <f>'ExPostGross kWh_Biz'!M108+'ExPostGross kWh_Biz'!AF108+'ExPostGross kWh_Biz'!AY108+'ExPostGross kWh_Biz'!BR108</f>
        <v>0</v>
      </c>
      <c r="N108" s="2">
        <f>'ExPostGross kWh_Biz'!N108+'ExPostGross kWh_Biz'!AG108+'ExPostGross kWh_Biz'!AZ108+'ExPostGross kWh_Biz'!BS108</f>
        <v>10904.10308771135</v>
      </c>
      <c r="O108" s="2">
        <f>'ExPostGross kWh_Biz'!O108+'ExPostGross kWh_Biz'!AH108+'ExPostGross kWh_Biz'!BA108+'ExPostGross kWh_Biz'!BT108</f>
        <v>0</v>
      </c>
      <c r="P108" s="2">
        <f>'ExPostGross kWh_Biz'!P108+'ExPostGross kWh_Biz'!AI108+'ExPostGross kWh_Biz'!BB108+'ExPostGross kWh_Biz'!BU108</f>
        <v>0</v>
      </c>
      <c r="Q108" s="2">
        <f>'ExPostGross kWh_Biz'!Q108+'ExPostGross kWh_Biz'!AJ108+'ExPostGross kWh_Biz'!BC108+'ExPostGross kWh_Biz'!BV108</f>
        <v>0</v>
      </c>
      <c r="R108" s="25">
        <f t="shared" si="12"/>
        <v>548722.14730054955</v>
      </c>
      <c r="T108" s="3"/>
    </row>
    <row r="109" spans="1:20" x14ac:dyDescent="0.25">
      <c r="A109" s="164"/>
      <c r="B109" s="4" t="s">
        <v>34</v>
      </c>
      <c r="C109" s="2">
        <f>'ExPostGross kWh_Biz'!C109+'ExPostGross kWh_Biz'!V109+'ExPostGross kWh_Biz'!AO109+'ExPostGross kWh_Biz'!BH109</f>
        <v>0</v>
      </c>
      <c r="D109" s="2">
        <f>'ExPostGross kWh_Biz'!D109+'ExPostGross kWh_Biz'!W109+'ExPostGross kWh_Biz'!AP109+'ExPostGross kWh_Biz'!BI109</f>
        <v>0</v>
      </c>
      <c r="E109" s="2">
        <f>'ExPostGross kWh_Biz'!E109+'ExPostGross kWh_Biz'!X109+'ExPostGross kWh_Biz'!AQ109+'ExPostGross kWh_Biz'!BJ109</f>
        <v>0</v>
      </c>
      <c r="F109" s="2">
        <f>'ExPostGross kWh_Biz'!F109+'ExPostGross kWh_Biz'!Y109+'ExPostGross kWh_Biz'!AR109+'ExPostGross kWh_Biz'!BK109</f>
        <v>0</v>
      </c>
      <c r="G109" s="2">
        <f>'ExPostGross kWh_Biz'!G109+'ExPostGross kWh_Biz'!Z109+'ExPostGross kWh_Biz'!AS109+'ExPostGross kWh_Biz'!BL109</f>
        <v>0</v>
      </c>
      <c r="H109" s="2">
        <f>'ExPostGross kWh_Biz'!H109+'ExPostGross kWh_Biz'!AA109+'ExPostGross kWh_Biz'!AT109+'ExPostGross kWh_Biz'!BM109</f>
        <v>0</v>
      </c>
      <c r="I109" s="2">
        <f>'ExPostGross kWh_Biz'!I109+'ExPostGross kWh_Biz'!AB109+'ExPostGross kWh_Biz'!AU109+'ExPostGross kWh_Biz'!BN109</f>
        <v>0</v>
      </c>
      <c r="J109" s="2">
        <f>'ExPostGross kWh_Biz'!J109+'ExPostGross kWh_Biz'!AC109+'ExPostGross kWh_Biz'!AV109+'ExPostGross kWh_Biz'!BO109</f>
        <v>0</v>
      </c>
      <c r="K109" s="2">
        <f>'ExPostGross kWh_Biz'!K109+'ExPostGross kWh_Biz'!AD109+'ExPostGross kWh_Biz'!AW109+'ExPostGross kWh_Biz'!BP109</f>
        <v>0</v>
      </c>
      <c r="L109" s="2">
        <f>'ExPostGross kWh_Biz'!L109+'ExPostGross kWh_Biz'!AE109+'ExPostGross kWh_Biz'!AX109+'ExPostGross kWh_Biz'!BQ109</f>
        <v>0</v>
      </c>
      <c r="M109" s="2">
        <f>'ExPostGross kWh_Biz'!M109+'ExPostGross kWh_Biz'!AF109+'ExPostGross kWh_Biz'!AY109+'ExPostGross kWh_Biz'!BR109</f>
        <v>0</v>
      </c>
      <c r="N109" s="2">
        <f>'ExPostGross kWh_Biz'!N109+'ExPostGross kWh_Biz'!AG109+'ExPostGross kWh_Biz'!AZ109+'ExPostGross kWh_Biz'!BS109</f>
        <v>0</v>
      </c>
      <c r="O109" s="2">
        <f>'ExPostGross kWh_Biz'!O109+'ExPostGross kWh_Biz'!AH109+'ExPostGross kWh_Biz'!BA109+'ExPostGross kWh_Biz'!BT109</f>
        <v>0</v>
      </c>
      <c r="P109" s="2">
        <f>'ExPostGross kWh_Biz'!P109+'ExPostGross kWh_Biz'!AI109+'ExPostGross kWh_Biz'!BB109+'ExPostGross kWh_Biz'!BU109</f>
        <v>0</v>
      </c>
      <c r="Q109" s="2">
        <f>'ExPostGross kWh_Biz'!Q109+'ExPostGross kWh_Biz'!AJ109+'ExPostGross kWh_Biz'!BC109+'ExPostGross kWh_Biz'!BV109</f>
        <v>0</v>
      </c>
      <c r="R109" s="25">
        <f t="shared" si="12"/>
        <v>0</v>
      </c>
      <c r="T109" s="3"/>
    </row>
    <row r="110" spans="1:20" x14ac:dyDescent="0.25">
      <c r="A110" s="164"/>
      <c r="B110" s="29" t="s">
        <v>33</v>
      </c>
      <c r="C110" s="2">
        <f>'ExPostGross kWh_Biz'!C110+'ExPostGross kWh_Biz'!V110+'ExPostGross kWh_Biz'!AO110+'ExPostGross kWh_Biz'!BH110</f>
        <v>0</v>
      </c>
      <c r="D110" s="2">
        <f>'ExPostGross kWh_Biz'!D110+'ExPostGross kWh_Biz'!W110+'ExPostGross kWh_Biz'!AP110+'ExPostGross kWh_Biz'!BI110</f>
        <v>0</v>
      </c>
      <c r="E110" s="2">
        <f>'ExPostGross kWh_Biz'!E110+'ExPostGross kWh_Biz'!X110+'ExPostGross kWh_Biz'!AQ110+'ExPostGross kWh_Biz'!BJ110</f>
        <v>0</v>
      </c>
      <c r="F110" s="2">
        <f>'ExPostGross kWh_Biz'!F110+'ExPostGross kWh_Biz'!Y110+'ExPostGross kWh_Biz'!AR110+'ExPostGross kWh_Biz'!BK110</f>
        <v>0</v>
      </c>
      <c r="G110" s="2">
        <f>'ExPostGross kWh_Biz'!G110+'ExPostGross kWh_Biz'!Z110+'ExPostGross kWh_Biz'!AS110+'ExPostGross kWh_Biz'!BL110</f>
        <v>0</v>
      </c>
      <c r="H110" s="2">
        <f>'ExPostGross kWh_Biz'!H110+'ExPostGross kWh_Biz'!AA110+'ExPostGross kWh_Biz'!AT110+'ExPostGross kWh_Biz'!BM110</f>
        <v>0</v>
      </c>
      <c r="I110" s="2">
        <f>'ExPostGross kWh_Biz'!I110+'ExPostGross kWh_Biz'!AB110+'ExPostGross kWh_Biz'!AU110+'ExPostGross kWh_Biz'!BN110</f>
        <v>0</v>
      </c>
      <c r="J110" s="2">
        <f>'ExPostGross kWh_Biz'!J110+'ExPostGross kWh_Biz'!AC110+'ExPostGross kWh_Biz'!AV110+'ExPostGross kWh_Biz'!BO110</f>
        <v>0</v>
      </c>
      <c r="K110" s="2">
        <f>'ExPostGross kWh_Biz'!K110+'ExPostGross kWh_Biz'!AD110+'ExPostGross kWh_Biz'!AW110+'ExPostGross kWh_Biz'!BP110</f>
        <v>0</v>
      </c>
      <c r="L110" s="2">
        <f>'ExPostGross kWh_Biz'!L110+'ExPostGross kWh_Biz'!AE110+'ExPostGross kWh_Biz'!AX110+'ExPostGross kWh_Biz'!BQ110</f>
        <v>0</v>
      </c>
      <c r="M110" s="2">
        <f>'ExPostGross kWh_Biz'!M110+'ExPostGross kWh_Biz'!AF110+'ExPostGross kWh_Biz'!AY110+'ExPostGross kWh_Biz'!BR110</f>
        <v>0</v>
      </c>
      <c r="N110" s="2">
        <f>'ExPostGross kWh_Biz'!N110+'ExPostGross kWh_Biz'!AG110+'ExPostGross kWh_Biz'!AZ110+'ExPostGross kWh_Biz'!BS110</f>
        <v>0</v>
      </c>
      <c r="O110" s="2">
        <f>'ExPostGross kWh_Biz'!O110+'ExPostGross kWh_Biz'!AH110+'ExPostGross kWh_Biz'!BA110+'ExPostGross kWh_Biz'!BT110</f>
        <v>0</v>
      </c>
      <c r="P110" s="2">
        <f>'ExPostGross kWh_Biz'!P110+'ExPostGross kWh_Biz'!AI110+'ExPostGross kWh_Biz'!BB110+'ExPostGross kWh_Biz'!BU110</f>
        <v>0</v>
      </c>
      <c r="Q110" s="2">
        <f>'ExPostGross kWh_Biz'!Q110+'ExPostGross kWh_Biz'!AJ110+'ExPostGross kWh_Biz'!BC110+'ExPostGross kWh_Biz'!BV110</f>
        <v>0</v>
      </c>
      <c r="R110" s="25">
        <f t="shared" si="12"/>
        <v>0</v>
      </c>
      <c r="T110" s="3"/>
    </row>
    <row r="111" spans="1:20" x14ac:dyDescent="0.25">
      <c r="A111" s="164"/>
      <c r="B111" s="29" t="s">
        <v>32</v>
      </c>
      <c r="C111" s="2">
        <f>'ExPostGross kWh_Biz'!C111+'ExPostGross kWh_Biz'!V111+'ExPostGross kWh_Biz'!AO111+'ExPostGross kWh_Biz'!BH111</f>
        <v>0</v>
      </c>
      <c r="D111" s="2">
        <f>'ExPostGross kWh_Biz'!D111+'ExPostGross kWh_Biz'!W111+'ExPostGross kWh_Biz'!AP111+'ExPostGross kWh_Biz'!BI111</f>
        <v>0</v>
      </c>
      <c r="E111" s="2">
        <f>'ExPostGross kWh_Biz'!E111+'ExPostGross kWh_Biz'!X111+'ExPostGross kWh_Biz'!AQ111+'ExPostGross kWh_Biz'!BJ111</f>
        <v>0</v>
      </c>
      <c r="F111" s="2">
        <f>'ExPostGross kWh_Biz'!F111+'ExPostGross kWh_Biz'!Y111+'ExPostGross kWh_Biz'!AR111+'ExPostGross kWh_Biz'!BK111</f>
        <v>0</v>
      </c>
      <c r="G111" s="2">
        <f>'ExPostGross kWh_Biz'!G111+'ExPostGross kWh_Biz'!Z111+'ExPostGross kWh_Biz'!AS111+'ExPostGross kWh_Biz'!BL111</f>
        <v>0</v>
      </c>
      <c r="H111" s="2">
        <f>'ExPostGross kWh_Biz'!H111+'ExPostGross kWh_Biz'!AA111+'ExPostGross kWh_Biz'!AT111+'ExPostGross kWh_Biz'!BM111</f>
        <v>0</v>
      </c>
      <c r="I111" s="2">
        <f>'ExPostGross kWh_Biz'!I111+'ExPostGross kWh_Biz'!AB111+'ExPostGross kWh_Biz'!AU111+'ExPostGross kWh_Biz'!BN111</f>
        <v>0</v>
      </c>
      <c r="J111" s="2">
        <f>'ExPostGross kWh_Biz'!J111+'ExPostGross kWh_Biz'!AC111+'ExPostGross kWh_Biz'!AV111+'ExPostGross kWh_Biz'!BO111</f>
        <v>0</v>
      </c>
      <c r="K111" s="2">
        <f>'ExPostGross kWh_Biz'!K111+'ExPostGross kWh_Biz'!AD111+'ExPostGross kWh_Biz'!AW111+'ExPostGross kWh_Biz'!BP111</f>
        <v>0</v>
      </c>
      <c r="L111" s="2">
        <f>'ExPostGross kWh_Biz'!L111+'ExPostGross kWh_Biz'!AE111+'ExPostGross kWh_Biz'!AX111+'ExPostGross kWh_Biz'!BQ111</f>
        <v>0</v>
      </c>
      <c r="M111" s="2">
        <f>'ExPostGross kWh_Biz'!M111+'ExPostGross kWh_Biz'!AF111+'ExPostGross kWh_Biz'!AY111+'ExPostGross kWh_Biz'!BR111</f>
        <v>0</v>
      </c>
      <c r="N111" s="2">
        <f>'ExPostGross kWh_Biz'!N111+'ExPostGross kWh_Biz'!AG111+'ExPostGross kWh_Biz'!AZ111+'ExPostGross kWh_Biz'!BS111</f>
        <v>0</v>
      </c>
      <c r="O111" s="2">
        <f>'ExPostGross kWh_Biz'!O111+'ExPostGross kWh_Biz'!AH111+'ExPostGross kWh_Biz'!BA111+'ExPostGross kWh_Biz'!BT111</f>
        <v>0</v>
      </c>
      <c r="P111" s="2">
        <f>'ExPostGross kWh_Biz'!P111+'ExPostGross kWh_Biz'!AI111+'ExPostGross kWh_Biz'!BB111+'ExPostGross kWh_Biz'!BU111</f>
        <v>0</v>
      </c>
      <c r="Q111" s="2">
        <f>'ExPostGross kWh_Biz'!Q111+'ExPostGross kWh_Biz'!AJ111+'ExPostGross kWh_Biz'!BC111+'ExPostGross kWh_Biz'!BV111</f>
        <v>0</v>
      </c>
      <c r="R111" s="25">
        <f t="shared" si="12"/>
        <v>0</v>
      </c>
      <c r="T111" s="3"/>
    </row>
    <row r="112" spans="1:20" ht="15.75" thickBot="1" x14ac:dyDescent="0.3">
      <c r="A112" s="165"/>
      <c r="B112" s="29" t="s">
        <v>31</v>
      </c>
      <c r="C112" s="2">
        <f>'ExPostGross kWh_Biz'!C112+'ExPostGross kWh_Biz'!V112+'ExPostGross kWh_Biz'!AO112+'ExPostGross kWh_Biz'!BH112</f>
        <v>0</v>
      </c>
      <c r="D112" s="2">
        <f>'ExPostGross kWh_Biz'!D112+'ExPostGross kWh_Biz'!W112+'ExPostGross kWh_Biz'!AP112+'ExPostGross kWh_Biz'!BI112</f>
        <v>0</v>
      </c>
      <c r="E112" s="2">
        <f>'ExPostGross kWh_Biz'!E112+'ExPostGross kWh_Biz'!X112+'ExPostGross kWh_Biz'!AQ112+'ExPostGross kWh_Biz'!BJ112</f>
        <v>0</v>
      </c>
      <c r="F112" s="2">
        <f>'ExPostGross kWh_Biz'!F112+'ExPostGross kWh_Biz'!Y112+'ExPostGross kWh_Biz'!AR112+'ExPostGross kWh_Biz'!BK112</f>
        <v>0</v>
      </c>
      <c r="G112" s="2">
        <f>'ExPostGross kWh_Biz'!G112+'ExPostGross kWh_Biz'!Z112+'ExPostGross kWh_Biz'!AS112+'ExPostGross kWh_Biz'!BL112</f>
        <v>0</v>
      </c>
      <c r="H112" s="2">
        <f>'ExPostGross kWh_Biz'!H112+'ExPostGross kWh_Biz'!AA112+'ExPostGross kWh_Biz'!AT112+'ExPostGross kWh_Biz'!BM112</f>
        <v>0</v>
      </c>
      <c r="I112" s="2">
        <f>'ExPostGross kWh_Biz'!I112+'ExPostGross kWh_Biz'!AB112+'ExPostGross kWh_Biz'!AU112+'ExPostGross kWh_Biz'!BN112</f>
        <v>0</v>
      </c>
      <c r="J112" s="2">
        <f>'ExPostGross kWh_Biz'!J112+'ExPostGross kWh_Biz'!AC112+'ExPostGross kWh_Biz'!AV112+'ExPostGross kWh_Biz'!BO112</f>
        <v>0</v>
      </c>
      <c r="K112" s="2">
        <f>'ExPostGross kWh_Biz'!K112+'ExPostGross kWh_Biz'!AD112+'ExPostGross kWh_Biz'!AW112+'ExPostGross kWh_Biz'!BP112</f>
        <v>0</v>
      </c>
      <c r="L112" s="2">
        <f>'ExPostGross kWh_Biz'!L112+'ExPostGross kWh_Biz'!AE112+'ExPostGross kWh_Biz'!AX112+'ExPostGross kWh_Biz'!BQ112</f>
        <v>0</v>
      </c>
      <c r="M112" s="2">
        <f>'ExPostGross kWh_Biz'!M112+'ExPostGross kWh_Biz'!AF112+'ExPostGross kWh_Biz'!AY112+'ExPostGross kWh_Biz'!BR112</f>
        <v>0</v>
      </c>
      <c r="N112" s="2">
        <f>'ExPostGross kWh_Biz'!N112+'ExPostGross kWh_Biz'!AG112+'ExPostGross kWh_Biz'!AZ112+'ExPostGross kWh_Biz'!BS112</f>
        <v>0</v>
      </c>
      <c r="O112" s="2">
        <f>'ExPostGross kWh_Biz'!O112+'ExPostGross kWh_Biz'!AH112+'ExPostGross kWh_Biz'!BA112+'ExPostGross kWh_Biz'!BT112</f>
        <v>0</v>
      </c>
      <c r="P112" s="2">
        <f>'ExPostGross kWh_Biz'!P112+'ExPostGross kWh_Biz'!AI112+'ExPostGross kWh_Biz'!BB112+'ExPostGross kWh_Biz'!BU112</f>
        <v>0</v>
      </c>
      <c r="Q112" s="2">
        <f>'ExPostGross kWh_Biz'!Q112+'ExPostGross kWh_Biz'!AJ112+'ExPostGross kWh_Biz'!BC112+'ExPostGross kWh_Biz'!BV112</f>
        <v>0</v>
      </c>
      <c r="R112" s="25">
        <f t="shared" si="12"/>
        <v>0</v>
      </c>
      <c r="T112" s="3"/>
    </row>
    <row r="113" spans="1:20" ht="21.75" thickBot="1" x14ac:dyDescent="0.3">
      <c r="A113" s="28"/>
      <c r="B113" s="9" t="s">
        <v>13</v>
      </c>
      <c r="C113" s="8">
        <f>SUM(C100:C112)</f>
        <v>0</v>
      </c>
      <c r="D113" s="8">
        <f t="shared" ref="D113:Q113" si="13">SUM(D100:D112)</f>
        <v>0</v>
      </c>
      <c r="E113" s="8">
        <f t="shared" si="13"/>
        <v>0</v>
      </c>
      <c r="F113" s="8">
        <f t="shared" si="13"/>
        <v>0</v>
      </c>
      <c r="G113" s="8">
        <f t="shared" si="13"/>
        <v>0</v>
      </c>
      <c r="H113" s="8">
        <f t="shared" si="13"/>
        <v>0</v>
      </c>
      <c r="I113" s="8">
        <f t="shared" si="13"/>
        <v>0</v>
      </c>
      <c r="J113" s="8">
        <f t="shared" si="13"/>
        <v>246916.19648915878</v>
      </c>
      <c r="K113" s="8">
        <f t="shared" si="13"/>
        <v>290901.84772367944</v>
      </c>
      <c r="L113" s="8">
        <f t="shared" si="13"/>
        <v>0</v>
      </c>
      <c r="M113" s="8">
        <f t="shared" si="13"/>
        <v>0</v>
      </c>
      <c r="N113" s="8">
        <f t="shared" si="13"/>
        <v>10904.10308771135</v>
      </c>
      <c r="O113" s="8">
        <f t="shared" si="13"/>
        <v>0</v>
      </c>
      <c r="P113" s="8">
        <f t="shared" si="13"/>
        <v>0</v>
      </c>
      <c r="Q113" s="8">
        <f t="shared" si="13"/>
        <v>0</v>
      </c>
      <c r="R113" s="7">
        <f t="shared" si="12"/>
        <v>548722.14730054955</v>
      </c>
      <c r="T113" s="3"/>
    </row>
    <row r="114" spans="1:20" ht="21.75" thickBot="1" x14ac:dyDescent="0.3">
      <c r="A114" s="28"/>
      <c r="R114" s="77">
        <f>SUM(C100:Q112)</f>
        <v>548722.14730054955</v>
      </c>
      <c r="T114" s="3"/>
    </row>
    <row r="115" spans="1:20" ht="21.75" thickBot="1" x14ac:dyDescent="0.3">
      <c r="A115" s="28"/>
      <c r="B115" s="14" t="s">
        <v>11</v>
      </c>
      <c r="C115" s="58" t="s">
        <v>26</v>
      </c>
      <c r="D115" s="58" t="s">
        <v>25</v>
      </c>
      <c r="E115" s="58" t="s">
        <v>24</v>
      </c>
      <c r="F115" s="58" t="s">
        <v>23</v>
      </c>
      <c r="G115" s="58" t="s">
        <v>22</v>
      </c>
      <c r="H115" s="58" t="s">
        <v>21</v>
      </c>
      <c r="I115" s="58" t="s">
        <v>20</v>
      </c>
      <c r="J115" s="58" t="s">
        <v>19</v>
      </c>
      <c r="K115" s="58" t="s">
        <v>18</v>
      </c>
      <c r="L115" s="58" t="s">
        <v>17</v>
      </c>
      <c r="M115" s="58" t="s">
        <v>16</v>
      </c>
      <c r="N115" s="58" t="s">
        <v>15</v>
      </c>
      <c r="O115" s="58" t="s">
        <v>26</v>
      </c>
      <c r="P115" s="58" t="s">
        <v>25</v>
      </c>
      <c r="Q115" s="58" t="s">
        <v>24</v>
      </c>
      <c r="R115" s="54" t="s">
        <v>10</v>
      </c>
      <c r="T115" s="3"/>
    </row>
    <row r="116" spans="1:20" ht="15" customHeight="1" x14ac:dyDescent="0.25">
      <c r="A116" s="166" t="s">
        <v>46</v>
      </c>
      <c r="B116" s="23" t="s">
        <v>43</v>
      </c>
      <c r="C116" s="12">
        <f>'ExPostGross kWh_Biz'!C116+'ExPostGross kWh_Biz'!V116+'ExPostGross kWh_Biz'!AO116+'ExPostGross kWh_Biz'!BH116</f>
        <v>0</v>
      </c>
      <c r="D116" s="12">
        <f>'ExPostGross kWh_Biz'!D116+'ExPostGross kWh_Biz'!W116+'ExPostGross kWh_Biz'!AP116+'ExPostGross kWh_Biz'!BI116</f>
        <v>0</v>
      </c>
      <c r="E116" s="12">
        <f>'ExPostGross kWh_Biz'!E116+'ExPostGross kWh_Biz'!X116+'ExPostGross kWh_Biz'!AQ116+'ExPostGross kWh_Biz'!BJ116</f>
        <v>0</v>
      </c>
      <c r="F116" s="12">
        <f>'ExPostGross kWh_Biz'!F116+'ExPostGross kWh_Biz'!Y116+'ExPostGross kWh_Biz'!AR116+'ExPostGross kWh_Biz'!BK116</f>
        <v>0</v>
      </c>
      <c r="G116" s="12">
        <f>'ExPostGross kWh_Biz'!G116+'ExPostGross kWh_Biz'!Z116+'ExPostGross kWh_Biz'!AS116+'ExPostGross kWh_Biz'!BL116</f>
        <v>0</v>
      </c>
      <c r="H116" s="12">
        <f>'ExPostGross kWh_Biz'!H116+'ExPostGross kWh_Biz'!AA116+'ExPostGross kWh_Biz'!AT116+'ExPostGross kWh_Biz'!BM116</f>
        <v>0</v>
      </c>
      <c r="I116" s="12">
        <f>'ExPostGross kWh_Biz'!I116+'ExPostGross kWh_Biz'!AB116+'ExPostGross kWh_Biz'!AU116+'ExPostGross kWh_Biz'!BN116</f>
        <v>0</v>
      </c>
      <c r="J116" s="12">
        <f>'ExPostGross kWh_Biz'!J116+'ExPostGross kWh_Biz'!AC116+'ExPostGross kWh_Biz'!AV116+'ExPostGross kWh_Biz'!BO116</f>
        <v>0</v>
      </c>
      <c r="K116" s="12">
        <f>'ExPostGross kWh_Biz'!K116+'ExPostGross kWh_Biz'!AD116+'ExPostGross kWh_Biz'!AW116+'ExPostGross kWh_Biz'!BP116</f>
        <v>0</v>
      </c>
      <c r="L116" s="12">
        <f>'ExPostGross kWh_Biz'!L116+'ExPostGross kWh_Biz'!AE116+'ExPostGross kWh_Biz'!AX116+'ExPostGross kWh_Biz'!BQ116</f>
        <v>0</v>
      </c>
      <c r="M116" s="12">
        <f>'ExPostGross kWh_Biz'!M116+'ExPostGross kWh_Biz'!AF116+'ExPostGross kWh_Biz'!AY116+'ExPostGross kWh_Biz'!BR116</f>
        <v>0</v>
      </c>
      <c r="N116" s="12">
        <f>'ExPostGross kWh_Biz'!N116+'ExPostGross kWh_Biz'!AG116+'ExPostGross kWh_Biz'!AZ116+'ExPostGross kWh_Biz'!BS116</f>
        <v>0</v>
      </c>
      <c r="O116" s="12">
        <f>'ExPostGross kWh_Biz'!O116+'ExPostGross kWh_Biz'!AH116+'ExPostGross kWh_Biz'!BA116+'ExPostGross kWh_Biz'!BT116</f>
        <v>0</v>
      </c>
      <c r="P116" s="12">
        <f>'ExPostGross kWh_Biz'!P116+'ExPostGross kWh_Biz'!AI116+'ExPostGross kWh_Biz'!BB116+'ExPostGross kWh_Biz'!BU116</f>
        <v>0</v>
      </c>
      <c r="Q116" s="12">
        <f>'ExPostGross kWh_Biz'!Q116+'ExPostGross kWh_Biz'!AJ116+'ExPostGross kWh_Biz'!BC116+'ExPostGross kWh_Biz'!BV116</f>
        <v>0</v>
      </c>
      <c r="R116" s="26">
        <f t="shared" ref="R116:R129" si="14">SUM(C116:Q116)</f>
        <v>0</v>
      </c>
      <c r="T116" s="3"/>
    </row>
    <row r="117" spans="1:20" x14ac:dyDescent="0.25">
      <c r="A117" s="167"/>
      <c r="B117" s="5" t="s">
        <v>42</v>
      </c>
      <c r="C117" s="2">
        <f>'ExPostGross kWh_Biz'!C117+'ExPostGross kWh_Biz'!V117+'ExPostGross kWh_Biz'!AO117+'ExPostGross kWh_Biz'!BH117</f>
        <v>0</v>
      </c>
      <c r="D117" s="2">
        <f>'ExPostGross kWh_Biz'!D117+'ExPostGross kWh_Biz'!W117+'ExPostGross kWh_Biz'!AP117+'ExPostGross kWh_Biz'!BI117</f>
        <v>0</v>
      </c>
      <c r="E117" s="2">
        <f>'ExPostGross kWh_Biz'!E117+'ExPostGross kWh_Biz'!X117+'ExPostGross kWh_Biz'!AQ117+'ExPostGross kWh_Biz'!BJ117</f>
        <v>0</v>
      </c>
      <c r="F117" s="2">
        <f>'ExPostGross kWh_Biz'!F117+'ExPostGross kWh_Biz'!Y117+'ExPostGross kWh_Biz'!AR117+'ExPostGross kWh_Biz'!BK117</f>
        <v>0</v>
      </c>
      <c r="G117" s="2">
        <f>'ExPostGross kWh_Biz'!G117+'ExPostGross kWh_Biz'!Z117+'ExPostGross kWh_Biz'!AS117+'ExPostGross kWh_Biz'!BL117</f>
        <v>0</v>
      </c>
      <c r="H117" s="2">
        <f>'ExPostGross kWh_Biz'!H117+'ExPostGross kWh_Biz'!AA117+'ExPostGross kWh_Biz'!AT117+'ExPostGross kWh_Biz'!BM117</f>
        <v>0</v>
      </c>
      <c r="I117" s="2">
        <f>'ExPostGross kWh_Biz'!I117+'ExPostGross kWh_Biz'!AB117+'ExPostGross kWh_Biz'!AU117+'ExPostGross kWh_Biz'!BN117</f>
        <v>0</v>
      </c>
      <c r="J117" s="2">
        <f>'ExPostGross kWh_Biz'!J117+'ExPostGross kWh_Biz'!AC117+'ExPostGross kWh_Biz'!AV117+'ExPostGross kWh_Biz'!BO117</f>
        <v>0</v>
      </c>
      <c r="K117" s="2">
        <f>'ExPostGross kWh_Biz'!K117+'ExPostGross kWh_Biz'!AD117+'ExPostGross kWh_Biz'!AW117+'ExPostGross kWh_Biz'!BP117</f>
        <v>0</v>
      </c>
      <c r="L117" s="2">
        <f>'ExPostGross kWh_Biz'!L117+'ExPostGross kWh_Biz'!AE117+'ExPostGross kWh_Biz'!AX117+'ExPostGross kWh_Biz'!BQ117</f>
        <v>0</v>
      </c>
      <c r="M117" s="2">
        <f>'ExPostGross kWh_Biz'!M117+'ExPostGross kWh_Biz'!AF117+'ExPostGross kWh_Biz'!AY117+'ExPostGross kWh_Biz'!BR117</f>
        <v>0</v>
      </c>
      <c r="N117" s="2">
        <f>'ExPostGross kWh_Biz'!N117+'ExPostGross kWh_Biz'!AG117+'ExPostGross kWh_Biz'!AZ117+'ExPostGross kWh_Biz'!BS117</f>
        <v>0</v>
      </c>
      <c r="O117" s="2">
        <f>'ExPostGross kWh_Biz'!O117+'ExPostGross kWh_Biz'!AH117+'ExPostGross kWh_Biz'!BA117+'ExPostGross kWh_Biz'!BT117</f>
        <v>0</v>
      </c>
      <c r="P117" s="2">
        <f>'ExPostGross kWh_Biz'!P117+'ExPostGross kWh_Biz'!AI117+'ExPostGross kWh_Biz'!BB117+'ExPostGross kWh_Biz'!BU117</f>
        <v>0</v>
      </c>
      <c r="Q117" s="2">
        <f>'ExPostGross kWh_Biz'!Q117+'ExPostGross kWh_Biz'!AJ117+'ExPostGross kWh_Biz'!BC117+'ExPostGross kWh_Biz'!BV117</f>
        <v>0</v>
      </c>
      <c r="R117" s="25">
        <f t="shared" si="14"/>
        <v>0</v>
      </c>
      <c r="T117" s="3"/>
    </row>
    <row r="118" spans="1:20" x14ac:dyDescent="0.25">
      <c r="A118" s="167"/>
      <c r="B118" s="4" t="s">
        <v>41</v>
      </c>
      <c r="C118" s="2">
        <f>'ExPostGross kWh_Biz'!C118+'ExPostGross kWh_Biz'!V118+'ExPostGross kWh_Biz'!AO118+'ExPostGross kWh_Biz'!BH118</f>
        <v>0</v>
      </c>
      <c r="D118" s="2">
        <f>'ExPostGross kWh_Biz'!D118+'ExPostGross kWh_Biz'!W118+'ExPostGross kWh_Biz'!AP118+'ExPostGross kWh_Biz'!BI118</f>
        <v>0</v>
      </c>
      <c r="E118" s="2">
        <f>'ExPostGross kWh_Biz'!E118+'ExPostGross kWh_Biz'!X118+'ExPostGross kWh_Biz'!AQ118+'ExPostGross kWh_Biz'!BJ118</f>
        <v>479.72243499074074</v>
      </c>
      <c r="F118" s="2">
        <f>'ExPostGross kWh_Biz'!F118+'ExPostGross kWh_Biz'!Y118+'ExPostGross kWh_Biz'!AR118+'ExPostGross kWh_Biz'!BK118</f>
        <v>0</v>
      </c>
      <c r="G118" s="2">
        <f>'ExPostGross kWh_Biz'!G118+'ExPostGross kWh_Biz'!Z118+'ExPostGross kWh_Biz'!AS118+'ExPostGross kWh_Biz'!BL118</f>
        <v>73.803451537037034</v>
      </c>
      <c r="H118" s="2">
        <f>'ExPostGross kWh_Biz'!H118+'ExPostGross kWh_Biz'!AA118+'ExPostGross kWh_Biz'!AT118+'ExPostGross kWh_Biz'!BM118</f>
        <v>3321.1553191666667</v>
      </c>
      <c r="I118" s="2">
        <f>'ExPostGross kWh_Biz'!I118+'ExPostGross kWh_Biz'!AB118+'ExPostGross kWh_Biz'!AU118+'ExPostGross kWh_Biz'!BN118</f>
        <v>3025.9415130185189</v>
      </c>
      <c r="J118" s="2">
        <f>'ExPostGross kWh_Biz'!J118+'ExPostGross kWh_Biz'!AC118+'ExPostGross kWh_Biz'!AV118+'ExPostGross kWh_Biz'!BO118</f>
        <v>701.13278960185187</v>
      </c>
      <c r="K118" s="2">
        <f>'ExPostGross kWh_Biz'!K118+'ExPostGross kWh_Biz'!AD118+'ExPostGross kWh_Biz'!AW118+'ExPostGross kWh_Biz'!BP118</f>
        <v>1955.7914657314816</v>
      </c>
      <c r="L118" s="2">
        <f>'ExPostGross kWh_Biz'!L118+'ExPostGross kWh_Biz'!AE118+'ExPostGross kWh_Biz'!AX118+'ExPostGross kWh_Biz'!BQ118</f>
        <v>1992.6931915000002</v>
      </c>
      <c r="M118" s="2">
        <f>'ExPostGross kWh_Biz'!M118+'ExPostGross kWh_Biz'!AF118+'ExPostGross kWh_Biz'!AY118+'ExPostGross kWh_Biz'!BR118</f>
        <v>1180.8552245925925</v>
      </c>
      <c r="N118" s="2">
        <f>'ExPostGross kWh_Biz'!N118+'ExPostGross kWh_Biz'!AG118+'ExPostGross kWh_Biz'!AZ118+'ExPostGross kWh_Biz'!BS118</f>
        <v>3210.4501418611112</v>
      </c>
      <c r="O118" s="2">
        <f>'ExPostGross kWh_Biz'!O118+'ExPostGross kWh_Biz'!AH118+'ExPostGross kWh_Biz'!BA118+'ExPostGross kWh_Biz'!BT118</f>
        <v>0</v>
      </c>
      <c r="P118" s="2">
        <f>'ExPostGross kWh_Biz'!P118+'ExPostGross kWh_Biz'!AI118+'ExPostGross kWh_Biz'!BB118+'ExPostGross kWh_Biz'!BU118</f>
        <v>0</v>
      </c>
      <c r="Q118" s="2">
        <f>'ExPostGross kWh_Biz'!Q118+'ExPostGross kWh_Biz'!AJ118+'ExPostGross kWh_Biz'!BC118+'ExPostGross kWh_Biz'!BV118</f>
        <v>0</v>
      </c>
      <c r="R118" s="25">
        <f t="shared" si="14"/>
        <v>15941.545532000002</v>
      </c>
      <c r="T118" s="3"/>
    </row>
    <row r="119" spans="1:20" x14ac:dyDescent="0.25">
      <c r="A119" s="167"/>
      <c r="B119" s="4" t="s">
        <v>40</v>
      </c>
      <c r="C119" s="2">
        <f>'ExPostGross kWh_Biz'!C119+'ExPostGross kWh_Biz'!V119+'ExPostGross kWh_Biz'!AO119+'ExPostGross kWh_Biz'!BH119</f>
        <v>0</v>
      </c>
      <c r="D119" s="2">
        <f>'ExPostGross kWh_Biz'!D119+'ExPostGross kWh_Biz'!W119+'ExPostGross kWh_Biz'!AP119+'ExPostGross kWh_Biz'!BI119</f>
        <v>0</v>
      </c>
      <c r="E119" s="2">
        <f>'ExPostGross kWh_Biz'!E119+'ExPostGross kWh_Biz'!X119+'ExPostGross kWh_Biz'!AQ119+'ExPostGross kWh_Biz'!BJ119</f>
        <v>0</v>
      </c>
      <c r="F119" s="2">
        <f>'ExPostGross kWh_Biz'!F119+'ExPostGross kWh_Biz'!Y119+'ExPostGross kWh_Biz'!AR119+'ExPostGross kWh_Biz'!BK119</f>
        <v>0</v>
      </c>
      <c r="G119" s="2">
        <f>'ExPostGross kWh_Biz'!G119+'ExPostGross kWh_Biz'!Z119+'ExPostGross kWh_Biz'!AS119+'ExPostGross kWh_Biz'!BL119</f>
        <v>0</v>
      </c>
      <c r="H119" s="2">
        <f>'ExPostGross kWh_Biz'!H119+'ExPostGross kWh_Biz'!AA119+'ExPostGross kWh_Biz'!AT119+'ExPostGross kWh_Biz'!BM119</f>
        <v>0</v>
      </c>
      <c r="I119" s="2">
        <f>'ExPostGross kWh_Biz'!I119+'ExPostGross kWh_Biz'!AB119+'ExPostGross kWh_Biz'!AU119+'ExPostGross kWh_Biz'!BN119</f>
        <v>0</v>
      </c>
      <c r="J119" s="2">
        <f>'ExPostGross kWh_Biz'!J119+'ExPostGross kWh_Biz'!AC119+'ExPostGross kWh_Biz'!AV119+'ExPostGross kWh_Biz'!BO119</f>
        <v>0</v>
      </c>
      <c r="K119" s="2">
        <f>'ExPostGross kWh_Biz'!K119+'ExPostGross kWh_Biz'!AD119+'ExPostGross kWh_Biz'!AW119+'ExPostGross kWh_Biz'!BP119</f>
        <v>0</v>
      </c>
      <c r="L119" s="2">
        <f>'ExPostGross kWh_Biz'!L119+'ExPostGross kWh_Biz'!AE119+'ExPostGross kWh_Biz'!AX119+'ExPostGross kWh_Biz'!BQ119</f>
        <v>0</v>
      </c>
      <c r="M119" s="2">
        <f>'ExPostGross kWh_Biz'!M119+'ExPostGross kWh_Biz'!AF119+'ExPostGross kWh_Biz'!AY119+'ExPostGross kWh_Biz'!BR119</f>
        <v>0</v>
      </c>
      <c r="N119" s="2">
        <f>'ExPostGross kWh_Biz'!N119+'ExPostGross kWh_Biz'!AG119+'ExPostGross kWh_Biz'!AZ119+'ExPostGross kWh_Biz'!BS119</f>
        <v>0</v>
      </c>
      <c r="O119" s="2">
        <f>'ExPostGross kWh_Biz'!O119+'ExPostGross kWh_Biz'!AH119+'ExPostGross kWh_Biz'!BA119+'ExPostGross kWh_Biz'!BT119</f>
        <v>0</v>
      </c>
      <c r="P119" s="2">
        <f>'ExPostGross kWh_Biz'!P119+'ExPostGross kWh_Biz'!AI119+'ExPostGross kWh_Biz'!BB119+'ExPostGross kWh_Biz'!BU119</f>
        <v>0</v>
      </c>
      <c r="Q119" s="2">
        <f>'ExPostGross kWh_Biz'!Q119+'ExPostGross kWh_Biz'!AJ119+'ExPostGross kWh_Biz'!BC119+'ExPostGross kWh_Biz'!BV119</f>
        <v>0</v>
      </c>
      <c r="R119" s="25">
        <f t="shared" si="14"/>
        <v>0</v>
      </c>
      <c r="T119" s="3"/>
    </row>
    <row r="120" spans="1:20" x14ac:dyDescent="0.25">
      <c r="A120" s="167"/>
      <c r="B120" s="5" t="s">
        <v>39</v>
      </c>
      <c r="C120" s="2">
        <f>'ExPostGross kWh_Biz'!C120+'ExPostGross kWh_Biz'!V120+'ExPostGross kWh_Biz'!AO120+'ExPostGross kWh_Biz'!BH120</f>
        <v>0</v>
      </c>
      <c r="D120" s="2">
        <f>'ExPostGross kWh_Biz'!D120+'ExPostGross kWh_Biz'!W120+'ExPostGross kWh_Biz'!AP120+'ExPostGross kWh_Biz'!BI120</f>
        <v>0</v>
      </c>
      <c r="E120" s="2">
        <f>'ExPostGross kWh_Biz'!E120+'ExPostGross kWh_Biz'!X120+'ExPostGross kWh_Biz'!AQ120+'ExPostGross kWh_Biz'!BJ120</f>
        <v>0</v>
      </c>
      <c r="F120" s="2">
        <f>'ExPostGross kWh_Biz'!F120+'ExPostGross kWh_Biz'!Y120+'ExPostGross kWh_Biz'!AR120+'ExPostGross kWh_Biz'!BK120</f>
        <v>0</v>
      </c>
      <c r="G120" s="2">
        <f>'ExPostGross kWh_Biz'!G120+'ExPostGross kWh_Biz'!Z120+'ExPostGross kWh_Biz'!AS120+'ExPostGross kWh_Biz'!BL120</f>
        <v>0</v>
      </c>
      <c r="H120" s="2">
        <f>'ExPostGross kWh_Biz'!H120+'ExPostGross kWh_Biz'!AA120+'ExPostGross kWh_Biz'!AT120+'ExPostGross kWh_Biz'!BM120</f>
        <v>0</v>
      </c>
      <c r="I120" s="2">
        <f>'ExPostGross kWh_Biz'!I120+'ExPostGross kWh_Biz'!AB120+'ExPostGross kWh_Biz'!AU120+'ExPostGross kWh_Biz'!BN120</f>
        <v>0</v>
      </c>
      <c r="J120" s="2">
        <f>'ExPostGross kWh_Biz'!J120+'ExPostGross kWh_Biz'!AC120+'ExPostGross kWh_Biz'!AV120+'ExPostGross kWh_Biz'!BO120</f>
        <v>0</v>
      </c>
      <c r="K120" s="2">
        <f>'ExPostGross kWh_Biz'!K120+'ExPostGross kWh_Biz'!AD120+'ExPostGross kWh_Biz'!AW120+'ExPostGross kWh_Biz'!BP120</f>
        <v>0</v>
      </c>
      <c r="L120" s="2">
        <f>'ExPostGross kWh_Biz'!L120+'ExPostGross kWh_Biz'!AE120+'ExPostGross kWh_Biz'!AX120+'ExPostGross kWh_Biz'!BQ120</f>
        <v>0</v>
      </c>
      <c r="M120" s="2">
        <f>'ExPostGross kWh_Biz'!M120+'ExPostGross kWh_Biz'!AF120+'ExPostGross kWh_Biz'!AY120+'ExPostGross kWh_Biz'!BR120</f>
        <v>0</v>
      </c>
      <c r="N120" s="2">
        <f>'ExPostGross kWh_Biz'!N120+'ExPostGross kWh_Biz'!AG120+'ExPostGross kWh_Biz'!AZ120+'ExPostGross kWh_Biz'!BS120</f>
        <v>0</v>
      </c>
      <c r="O120" s="2">
        <f>'ExPostGross kWh_Biz'!O120+'ExPostGross kWh_Biz'!AH120+'ExPostGross kWh_Biz'!BA120+'ExPostGross kWh_Biz'!BT120</f>
        <v>0</v>
      </c>
      <c r="P120" s="2">
        <f>'ExPostGross kWh_Biz'!P120+'ExPostGross kWh_Biz'!AI120+'ExPostGross kWh_Biz'!BB120+'ExPostGross kWh_Biz'!BU120</f>
        <v>0</v>
      </c>
      <c r="Q120" s="2">
        <f>'ExPostGross kWh_Biz'!Q120+'ExPostGross kWh_Biz'!AJ120+'ExPostGross kWh_Biz'!BC120+'ExPostGross kWh_Biz'!BV120</f>
        <v>0</v>
      </c>
      <c r="R120" s="25">
        <f t="shared" si="14"/>
        <v>0</v>
      </c>
      <c r="T120" s="3"/>
    </row>
    <row r="121" spans="1:20" x14ac:dyDescent="0.25">
      <c r="A121" s="167"/>
      <c r="B121" s="4" t="s">
        <v>38</v>
      </c>
      <c r="C121" s="2">
        <f>'ExPostGross kWh_Biz'!C121+'ExPostGross kWh_Biz'!V121+'ExPostGross kWh_Biz'!AO121+'ExPostGross kWh_Biz'!BH121</f>
        <v>0</v>
      </c>
      <c r="D121" s="2">
        <f>'ExPostGross kWh_Biz'!D121+'ExPostGross kWh_Biz'!W121+'ExPostGross kWh_Biz'!AP121+'ExPostGross kWh_Biz'!BI121</f>
        <v>0</v>
      </c>
      <c r="E121" s="2">
        <f>'ExPostGross kWh_Biz'!E121+'ExPostGross kWh_Biz'!X121+'ExPostGross kWh_Biz'!AQ121+'ExPostGross kWh_Biz'!BJ121</f>
        <v>0</v>
      </c>
      <c r="F121" s="2">
        <f>'ExPostGross kWh_Biz'!F121+'ExPostGross kWh_Biz'!Y121+'ExPostGross kWh_Biz'!AR121+'ExPostGross kWh_Biz'!BK121</f>
        <v>0</v>
      </c>
      <c r="G121" s="2">
        <f>'ExPostGross kWh_Biz'!G121+'ExPostGross kWh_Biz'!Z121+'ExPostGross kWh_Biz'!AS121+'ExPostGross kWh_Biz'!BL121</f>
        <v>0</v>
      </c>
      <c r="H121" s="2">
        <f>'ExPostGross kWh_Biz'!H121+'ExPostGross kWh_Biz'!AA121+'ExPostGross kWh_Biz'!AT121+'ExPostGross kWh_Biz'!BM121</f>
        <v>0</v>
      </c>
      <c r="I121" s="2">
        <f>'ExPostGross kWh_Biz'!I121+'ExPostGross kWh_Biz'!AB121+'ExPostGross kWh_Biz'!AU121+'ExPostGross kWh_Biz'!BN121</f>
        <v>0</v>
      </c>
      <c r="J121" s="2">
        <f>'ExPostGross kWh_Biz'!J121+'ExPostGross kWh_Biz'!AC121+'ExPostGross kWh_Biz'!AV121+'ExPostGross kWh_Biz'!BO121</f>
        <v>0</v>
      </c>
      <c r="K121" s="2">
        <f>'ExPostGross kWh_Biz'!K121+'ExPostGross kWh_Biz'!AD121+'ExPostGross kWh_Biz'!AW121+'ExPostGross kWh_Biz'!BP121</f>
        <v>0</v>
      </c>
      <c r="L121" s="2">
        <f>'ExPostGross kWh_Biz'!L121+'ExPostGross kWh_Biz'!AE121+'ExPostGross kWh_Biz'!AX121+'ExPostGross kWh_Biz'!BQ121</f>
        <v>0</v>
      </c>
      <c r="M121" s="2">
        <f>'ExPostGross kWh_Biz'!M121+'ExPostGross kWh_Biz'!AF121+'ExPostGross kWh_Biz'!AY121+'ExPostGross kWh_Biz'!BR121</f>
        <v>0</v>
      </c>
      <c r="N121" s="2">
        <f>'ExPostGross kWh_Biz'!N121+'ExPostGross kWh_Biz'!AG121+'ExPostGross kWh_Biz'!AZ121+'ExPostGross kWh_Biz'!BS121</f>
        <v>0</v>
      </c>
      <c r="O121" s="2">
        <f>'ExPostGross kWh_Biz'!O121+'ExPostGross kWh_Biz'!AH121+'ExPostGross kWh_Biz'!BA121+'ExPostGross kWh_Biz'!BT121</f>
        <v>0</v>
      </c>
      <c r="P121" s="2">
        <f>'ExPostGross kWh_Biz'!P121+'ExPostGross kWh_Biz'!AI121+'ExPostGross kWh_Biz'!BB121+'ExPostGross kWh_Biz'!BU121</f>
        <v>0</v>
      </c>
      <c r="Q121" s="2">
        <f>'ExPostGross kWh_Biz'!Q121+'ExPostGross kWh_Biz'!AJ121+'ExPostGross kWh_Biz'!BC121+'ExPostGross kWh_Biz'!BV121</f>
        <v>0</v>
      </c>
      <c r="R121" s="25">
        <f t="shared" si="14"/>
        <v>0</v>
      </c>
      <c r="T121" s="3"/>
    </row>
    <row r="122" spans="1:20" x14ac:dyDescent="0.25">
      <c r="A122" s="167"/>
      <c r="B122" s="4" t="s">
        <v>37</v>
      </c>
      <c r="C122" s="2">
        <f>'ExPostGross kWh_Biz'!C122+'ExPostGross kWh_Biz'!V122+'ExPostGross kWh_Biz'!AO122+'ExPostGross kWh_Biz'!BH122</f>
        <v>0</v>
      </c>
      <c r="D122" s="2">
        <f>'ExPostGross kWh_Biz'!D122+'ExPostGross kWh_Biz'!W122+'ExPostGross kWh_Biz'!AP122+'ExPostGross kWh_Biz'!BI122</f>
        <v>0</v>
      </c>
      <c r="E122" s="2">
        <f>'ExPostGross kWh_Biz'!E122+'ExPostGross kWh_Biz'!X122+'ExPostGross kWh_Biz'!AQ122+'ExPostGross kWh_Biz'!BJ122</f>
        <v>14062.173191889706</v>
      </c>
      <c r="F122" s="2">
        <f>'ExPostGross kWh_Biz'!F122+'ExPostGross kWh_Biz'!Y122+'ExPostGross kWh_Biz'!AR122+'ExPostGross kWh_Biz'!BK122</f>
        <v>30868.185055367649</v>
      </c>
      <c r="G122" s="2">
        <f>'ExPostGross kWh_Biz'!G122+'ExPostGross kWh_Biz'!Z122+'ExPostGross kWh_Biz'!AS122+'ExPostGross kWh_Biz'!BL122</f>
        <v>38756.721236183825</v>
      </c>
      <c r="H122" s="2">
        <f>'ExPostGross kWh_Biz'!H122+'ExPostGross kWh_Biz'!AA122+'ExPostGross kWh_Biz'!AT122+'ExPostGross kWh_Biz'!BM122</f>
        <v>5144.6975092279408</v>
      </c>
      <c r="I122" s="2">
        <f>'ExPostGross kWh_Biz'!I122+'ExPostGross kWh_Biz'!AB122+'ExPostGross kWh_Biz'!AU122+'ExPostGross kWh_Biz'!BN122</f>
        <v>685.95966789705881</v>
      </c>
      <c r="J122" s="2">
        <f>'ExPostGross kWh_Biz'!J122+'ExPostGross kWh_Biz'!AC122+'ExPostGross kWh_Biz'!AV122+'ExPostGross kWh_Biz'!BO122</f>
        <v>342.9798339485294</v>
      </c>
      <c r="K122" s="2">
        <f>'ExPostGross kWh_Biz'!K122+'ExPostGross kWh_Biz'!AD122+'ExPostGross kWh_Biz'!AW122+'ExPostGross kWh_Biz'!BP122</f>
        <v>342.9798339485294</v>
      </c>
      <c r="L122" s="2">
        <f>'ExPostGross kWh_Biz'!L122+'ExPostGross kWh_Biz'!AE122+'ExPostGross kWh_Biz'!AX122+'ExPostGross kWh_Biz'!BQ122</f>
        <v>1028.9395018455882</v>
      </c>
      <c r="M122" s="2">
        <f>'ExPostGross kWh_Biz'!M122+'ExPostGross kWh_Biz'!AF122+'ExPostGross kWh_Biz'!AY122+'ExPostGross kWh_Biz'!BR122</f>
        <v>1714.899169742647</v>
      </c>
      <c r="N122" s="2">
        <f>'ExPostGross kWh_Biz'!N122+'ExPostGross kWh_Biz'!AG122+'ExPostGross kWh_Biz'!AZ122+'ExPostGross kWh_Biz'!BS122</f>
        <v>342.9798339485294</v>
      </c>
      <c r="O122" s="2">
        <f>'ExPostGross kWh_Biz'!O122+'ExPostGross kWh_Biz'!AH122+'ExPostGross kWh_Biz'!BA122+'ExPostGross kWh_Biz'!BT122</f>
        <v>0</v>
      </c>
      <c r="P122" s="2">
        <f>'ExPostGross kWh_Biz'!P122+'ExPostGross kWh_Biz'!AI122+'ExPostGross kWh_Biz'!BB122+'ExPostGross kWh_Biz'!BU122</f>
        <v>0</v>
      </c>
      <c r="Q122" s="2">
        <f>'ExPostGross kWh_Biz'!Q122+'ExPostGross kWh_Biz'!AJ122+'ExPostGross kWh_Biz'!BC122+'ExPostGross kWh_Biz'!BV122</f>
        <v>0</v>
      </c>
      <c r="R122" s="25">
        <f t="shared" si="14"/>
        <v>93290.514834000001</v>
      </c>
      <c r="T122" s="3"/>
    </row>
    <row r="123" spans="1:20" x14ac:dyDescent="0.25">
      <c r="A123" s="167"/>
      <c r="B123" s="4" t="s">
        <v>36</v>
      </c>
      <c r="C123" s="2">
        <f>'ExPostGross kWh_Biz'!C123+'ExPostGross kWh_Biz'!V123+'ExPostGross kWh_Biz'!AO123+'ExPostGross kWh_Biz'!BH123</f>
        <v>0</v>
      </c>
      <c r="D123" s="2">
        <f>'ExPostGross kWh_Biz'!D123+'ExPostGross kWh_Biz'!W123+'ExPostGross kWh_Biz'!AP123+'ExPostGross kWh_Biz'!BI123</f>
        <v>0</v>
      </c>
      <c r="E123" s="2">
        <f>'ExPostGross kWh_Biz'!E123+'ExPostGross kWh_Biz'!X123+'ExPostGross kWh_Biz'!AQ123+'ExPostGross kWh_Biz'!BJ123</f>
        <v>0</v>
      </c>
      <c r="F123" s="2">
        <f>'ExPostGross kWh_Biz'!F123+'ExPostGross kWh_Biz'!Y123+'ExPostGross kWh_Biz'!AR123+'ExPostGross kWh_Biz'!BK123</f>
        <v>335785.40312176704</v>
      </c>
      <c r="G123" s="2">
        <f>'ExPostGross kWh_Biz'!G123+'ExPostGross kWh_Biz'!Z123+'ExPostGross kWh_Biz'!AS123+'ExPostGross kWh_Biz'!BL123</f>
        <v>0</v>
      </c>
      <c r="H123" s="2">
        <f>'ExPostGross kWh_Biz'!H123+'ExPostGross kWh_Biz'!AA123+'ExPostGross kWh_Biz'!AT123+'ExPostGross kWh_Biz'!BM123</f>
        <v>156674.50292884262</v>
      </c>
      <c r="I123" s="2">
        <f>'ExPostGross kWh_Biz'!I123+'ExPostGross kWh_Biz'!AB123+'ExPostGross kWh_Biz'!AU123+'ExPostGross kWh_Biz'!BN123</f>
        <v>202688.13121619687</v>
      </c>
      <c r="J123" s="2">
        <f>'ExPostGross kWh_Biz'!J123+'ExPostGross kWh_Biz'!AC123+'ExPostGross kWh_Biz'!AV123+'ExPostGross kWh_Biz'!BO123</f>
        <v>36506.680294099249</v>
      </c>
      <c r="K123" s="2">
        <f>'ExPostGross kWh_Biz'!K123+'ExPostGross kWh_Biz'!AD123+'ExPostGross kWh_Biz'!AW123+'ExPostGross kWh_Biz'!BP123</f>
        <v>178730.62227319425</v>
      </c>
      <c r="L123" s="2">
        <f>'ExPostGross kWh_Biz'!L123+'ExPostGross kWh_Biz'!AE123+'ExPostGross kWh_Biz'!AX123+'ExPostGross kWh_Biz'!BQ123</f>
        <v>244518.70238651891</v>
      </c>
      <c r="M123" s="2">
        <f>'ExPostGross kWh_Biz'!M123+'ExPostGross kWh_Biz'!AF123+'ExPostGross kWh_Biz'!AY123+'ExPostGross kWh_Biz'!BR123</f>
        <v>192420.62738348148</v>
      </c>
      <c r="N123" s="2">
        <f>'ExPostGross kWh_Biz'!N123+'ExPostGross kWh_Biz'!AG123+'ExPostGross kWh_Biz'!AZ123+'ExPostGross kWh_Biz'!BS123</f>
        <v>169984.23011939964</v>
      </c>
      <c r="O123" s="2">
        <f>'ExPostGross kWh_Biz'!O123+'ExPostGross kWh_Biz'!AH123+'ExPostGross kWh_Biz'!BA123+'ExPostGross kWh_Biz'!BT123</f>
        <v>0</v>
      </c>
      <c r="P123" s="2">
        <f>'ExPostGross kWh_Biz'!P123+'ExPostGross kWh_Biz'!AI123+'ExPostGross kWh_Biz'!BB123+'ExPostGross kWh_Biz'!BU123</f>
        <v>0</v>
      </c>
      <c r="Q123" s="2">
        <f>'ExPostGross kWh_Biz'!Q123+'ExPostGross kWh_Biz'!AJ123+'ExPostGross kWh_Biz'!BC123+'ExPostGross kWh_Biz'!BV123</f>
        <v>0</v>
      </c>
      <c r="R123" s="25">
        <f t="shared" si="14"/>
        <v>1517308.8997235</v>
      </c>
      <c r="T123" s="3"/>
    </row>
    <row r="124" spans="1:20" x14ac:dyDescent="0.25">
      <c r="A124" s="167"/>
      <c r="B124" s="4" t="s">
        <v>35</v>
      </c>
      <c r="C124" s="2">
        <f>'ExPostGross kWh_Biz'!C124+'ExPostGross kWh_Biz'!V124+'ExPostGross kWh_Biz'!AO124+'ExPostGross kWh_Biz'!BH124</f>
        <v>0</v>
      </c>
      <c r="D124" s="2">
        <f>'ExPostGross kWh_Biz'!D124+'ExPostGross kWh_Biz'!W124+'ExPostGross kWh_Biz'!AP124+'ExPostGross kWh_Biz'!BI124</f>
        <v>0</v>
      </c>
      <c r="E124" s="2">
        <f>'ExPostGross kWh_Biz'!E124+'ExPostGross kWh_Biz'!X124+'ExPostGross kWh_Biz'!AQ124+'ExPostGross kWh_Biz'!BJ124</f>
        <v>0</v>
      </c>
      <c r="F124" s="2">
        <f>'ExPostGross kWh_Biz'!F124+'ExPostGross kWh_Biz'!Y124+'ExPostGross kWh_Biz'!AR124+'ExPostGross kWh_Biz'!BK124</f>
        <v>0</v>
      </c>
      <c r="G124" s="2">
        <f>'ExPostGross kWh_Biz'!G124+'ExPostGross kWh_Biz'!Z124+'ExPostGross kWh_Biz'!AS124+'ExPostGross kWh_Biz'!BL124</f>
        <v>0</v>
      </c>
      <c r="H124" s="2">
        <f>'ExPostGross kWh_Biz'!H124+'ExPostGross kWh_Biz'!AA124+'ExPostGross kWh_Biz'!AT124+'ExPostGross kWh_Biz'!BM124</f>
        <v>0</v>
      </c>
      <c r="I124" s="2">
        <f>'ExPostGross kWh_Biz'!I124+'ExPostGross kWh_Biz'!AB124+'ExPostGross kWh_Biz'!AU124+'ExPostGross kWh_Biz'!BN124</f>
        <v>0</v>
      </c>
      <c r="J124" s="2">
        <f>'ExPostGross kWh_Biz'!J124+'ExPostGross kWh_Biz'!AC124+'ExPostGross kWh_Biz'!AV124+'ExPostGross kWh_Biz'!BO124</f>
        <v>0</v>
      </c>
      <c r="K124" s="2">
        <f>'ExPostGross kWh_Biz'!K124+'ExPostGross kWh_Biz'!AD124+'ExPostGross kWh_Biz'!AW124+'ExPostGross kWh_Biz'!BP124</f>
        <v>0</v>
      </c>
      <c r="L124" s="2">
        <f>'ExPostGross kWh_Biz'!L124+'ExPostGross kWh_Biz'!AE124+'ExPostGross kWh_Biz'!AX124+'ExPostGross kWh_Biz'!BQ124</f>
        <v>0</v>
      </c>
      <c r="M124" s="2">
        <f>'ExPostGross kWh_Biz'!M124+'ExPostGross kWh_Biz'!AF124+'ExPostGross kWh_Biz'!AY124+'ExPostGross kWh_Biz'!BR124</f>
        <v>0</v>
      </c>
      <c r="N124" s="2">
        <f>'ExPostGross kWh_Biz'!N124+'ExPostGross kWh_Biz'!AG124+'ExPostGross kWh_Biz'!AZ124+'ExPostGross kWh_Biz'!BS124</f>
        <v>0</v>
      </c>
      <c r="O124" s="2">
        <f>'ExPostGross kWh_Biz'!O124+'ExPostGross kWh_Biz'!AH124+'ExPostGross kWh_Biz'!BA124+'ExPostGross kWh_Biz'!BT124</f>
        <v>0</v>
      </c>
      <c r="P124" s="2">
        <f>'ExPostGross kWh_Biz'!P124+'ExPostGross kWh_Biz'!AI124+'ExPostGross kWh_Biz'!BB124+'ExPostGross kWh_Biz'!BU124</f>
        <v>0</v>
      </c>
      <c r="Q124" s="2">
        <f>'ExPostGross kWh_Biz'!Q124+'ExPostGross kWh_Biz'!AJ124+'ExPostGross kWh_Biz'!BC124+'ExPostGross kWh_Biz'!BV124</f>
        <v>0</v>
      </c>
      <c r="R124" s="25">
        <f t="shared" si="14"/>
        <v>0</v>
      </c>
      <c r="T124" s="3"/>
    </row>
    <row r="125" spans="1:20" x14ac:dyDescent="0.25">
      <c r="A125" s="167"/>
      <c r="B125" s="4" t="s">
        <v>34</v>
      </c>
      <c r="C125" s="2">
        <f>'ExPostGross kWh_Biz'!C125+'ExPostGross kWh_Biz'!V125+'ExPostGross kWh_Biz'!AO125+'ExPostGross kWh_Biz'!BH125</f>
        <v>0</v>
      </c>
      <c r="D125" s="2">
        <f>'ExPostGross kWh_Biz'!D125+'ExPostGross kWh_Biz'!W125+'ExPostGross kWh_Biz'!AP125+'ExPostGross kWh_Biz'!BI125</f>
        <v>0</v>
      </c>
      <c r="E125" s="2">
        <f>'ExPostGross kWh_Biz'!E125+'ExPostGross kWh_Biz'!X125+'ExPostGross kWh_Biz'!AQ125+'ExPostGross kWh_Biz'!BJ125</f>
        <v>0</v>
      </c>
      <c r="F125" s="2">
        <f>'ExPostGross kWh_Biz'!F125+'ExPostGross kWh_Biz'!Y125+'ExPostGross kWh_Biz'!AR125+'ExPostGross kWh_Biz'!BK125</f>
        <v>0</v>
      </c>
      <c r="G125" s="2">
        <f>'ExPostGross kWh_Biz'!G125+'ExPostGross kWh_Biz'!Z125+'ExPostGross kWh_Biz'!AS125+'ExPostGross kWh_Biz'!BL125</f>
        <v>0</v>
      </c>
      <c r="H125" s="2">
        <f>'ExPostGross kWh_Biz'!H125+'ExPostGross kWh_Biz'!AA125+'ExPostGross kWh_Biz'!AT125+'ExPostGross kWh_Biz'!BM125</f>
        <v>0</v>
      </c>
      <c r="I125" s="2">
        <f>'ExPostGross kWh_Biz'!I125+'ExPostGross kWh_Biz'!AB125+'ExPostGross kWh_Biz'!AU125+'ExPostGross kWh_Biz'!BN125</f>
        <v>0</v>
      </c>
      <c r="J125" s="2">
        <f>'ExPostGross kWh_Biz'!J125+'ExPostGross kWh_Biz'!AC125+'ExPostGross kWh_Biz'!AV125+'ExPostGross kWh_Biz'!BO125</f>
        <v>0</v>
      </c>
      <c r="K125" s="2">
        <f>'ExPostGross kWh_Biz'!K125+'ExPostGross kWh_Biz'!AD125+'ExPostGross kWh_Biz'!AW125+'ExPostGross kWh_Biz'!BP125</f>
        <v>0</v>
      </c>
      <c r="L125" s="2">
        <f>'ExPostGross kWh_Biz'!L125+'ExPostGross kWh_Biz'!AE125+'ExPostGross kWh_Biz'!AX125+'ExPostGross kWh_Biz'!BQ125</f>
        <v>0</v>
      </c>
      <c r="M125" s="2">
        <f>'ExPostGross kWh_Biz'!M125+'ExPostGross kWh_Biz'!AF125+'ExPostGross kWh_Biz'!AY125+'ExPostGross kWh_Biz'!BR125</f>
        <v>0</v>
      </c>
      <c r="N125" s="2">
        <f>'ExPostGross kWh_Biz'!N125+'ExPostGross kWh_Biz'!AG125+'ExPostGross kWh_Biz'!AZ125+'ExPostGross kWh_Biz'!BS125</f>
        <v>0</v>
      </c>
      <c r="O125" s="2">
        <f>'ExPostGross kWh_Biz'!O125+'ExPostGross kWh_Biz'!AH125+'ExPostGross kWh_Biz'!BA125+'ExPostGross kWh_Biz'!BT125</f>
        <v>0</v>
      </c>
      <c r="P125" s="2">
        <f>'ExPostGross kWh_Biz'!P125+'ExPostGross kWh_Biz'!AI125+'ExPostGross kWh_Biz'!BB125+'ExPostGross kWh_Biz'!BU125</f>
        <v>0</v>
      </c>
      <c r="Q125" s="2">
        <f>'ExPostGross kWh_Biz'!Q125+'ExPostGross kWh_Biz'!AJ125+'ExPostGross kWh_Biz'!BC125+'ExPostGross kWh_Biz'!BV125</f>
        <v>0</v>
      </c>
      <c r="R125" s="25">
        <f t="shared" si="14"/>
        <v>0</v>
      </c>
      <c r="T125" s="3"/>
    </row>
    <row r="126" spans="1:20" x14ac:dyDescent="0.25">
      <c r="A126" s="167"/>
      <c r="B126" s="29" t="s">
        <v>33</v>
      </c>
      <c r="C126" s="2">
        <f>'ExPostGross kWh_Biz'!C126+'ExPostGross kWh_Biz'!V126+'ExPostGross kWh_Biz'!AO126+'ExPostGross kWh_Biz'!BH126</f>
        <v>0</v>
      </c>
      <c r="D126" s="2">
        <f>'ExPostGross kWh_Biz'!D126+'ExPostGross kWh_Biz'!W126+'ExPostGross kWh_Biz'!AP126+'ExPostGross kWh_Biz'!BI126</f>
        <v>0</v>
      </c>
      <c r="E126" s="2">
        <f>'ExPostGross kWh_Biz'!E126+'ExPostGross kWh_Biz'!X126+'ExPostGross kWh_Biz'!AQ126+'ExPostGross kWh_Biz'!BJ126</f>
        <v>0</v>
      </c>
      <c r="F126" s="2">
        <f>'ExPostGross kWh_Biz'!F126+'ExPostGross kWh_Biz'!Y126+'ExPostGross kWh_Biz'!AR126+'ExPostGross kWh_Biz'!BK126</f>
        <v>0</v>
      </c>
      <c r="G126" s="2">
        <f>'ExPostGross kWh_Biz'!G126+'ExPostGross kWh_Biz'!Z126+'ExPostGross kWh_Biz'!AS126+'ExPostGross kWh_Biz'!BL126</f>
        <v>0</v>
      </c>
      <c r="H126" s="2">
        <f>'ExPostGross kWh_Biz'!H126+'ExPostGross kWh_Biz'!AA126+'ExPostGross kWh_Biz'!AT126+'ExPostGross kWh_Biz'!BM126</f>
        <v>0</v>
      </c>
      <c r="I126" s="2">
        <f>'ExPostGross kWh_Biz'!I126+'ExPostGross kWh_Biz'!AB126+'ExPostGross kWh_Biz'!AU126+'ExPostGross kWh_Biz'!BN126</f>
        <v>0</v>
      </c>
      <c r="J126" s="2">
        <f>'ExPostGross kWh_Biz'!J126+'ExPostGross kWh_Biz'!AC126+'ExPostGross kWh_Biz'!AV126+'ExPostGross kWh_Biz'!BO126</f>
        <v>0</v>
      </c>
      <c r="K126" s="2">
        <f>'ExPostGross kWh_Biz'!K126+'ExPostGross kWh_Biz'!AD126+'ExPostGross kWh_Biz'!AW126+'ExPostGross kWh_Biz'!BP126</f>
        <v>0</v>
      </c>
      <c r="L126" s="2">
        <f>'ExPostGross kWh_Biz'!L126+'ExPostGross kWh_Biz'!AE126+'ExPostGross kWh_Biz'!AX126+'ExPostGross kWh_Biz'!BQ126</f>
        <v>0</v>
      </c>
      <c r="M126" s="2">
        <f>'ExPostGross kWh_Biz'!M126+'ExPostGross kWh_Biz'!AF126+'ExPostGross kWh_Biz'!AY126+'ExPostGross kWh_Biz'!BR126</f>
        <v>0</v>
      </c>
      <c r="N126" s="2">
        <f>'ExPostGross kWh_Biz'!N126+'ExPostGross kWh_Biz'!AG126+'ExPostGross kWh_Biz'!AZ126+'ExPostGross kWh_Biz'!BS126</f>
        <v>0</v>
      </c>
      <c r="O126" s="2">
        <f>'ExPostGross kWh_Biz'!O126+'ExPostGross kWh_Biz'!AH126+'ExPostGross kWh_Biz'!BA126+'ExPostGross kWh_Biz'!BT126</f>
        <v>0</v>
      </c>
      <c r="P126" s="2">
        <f>'ExPostGross kWh_Biz'!P126+'ExPostGross kWh_Biz'!AI126+'ExPostGross kWh_Biz'!BB126+'ExPostGross kWh_Biz'!BU126</f>
        <v>0</v>
      </c>
      <c r="Q126" s="2">
        <f>'ExPostGross kWh_Biz'!Q126+'ExPostGross kWh_Biz'!AJ126+'ExPostGross kWh_Biz'!BC126+'ExPostGross kWh_Biz'!BV126</f>
        <v>0</v>
      </c>
      <c r="R126" s="25">
        <f t="shared" si="14"/>
        <v>0</v>
      </c>
      <c r="T126" s="3"/>
    </row>
    <row r="127" spans="1:20" x14ac:dyDescent="0.25">
      <c r="A127" s="167"/>
      <c r="B127" s="29" t="s">
        <v>32</v>
      </c>
      <c r="C127" s="2">
        <f>'ExPostGross kWh_Biz'!C127+'ExPostGross kWh_Biz'!V127+'ExPostGross kWh_Biz'!AO127+'ExPostGross kWh_Biz'!BH127</f>
        <v>0</v>
      </c>
      <c r="D127" s="2">
        <f>'ExPostGross kWh_Biz'!D127+'ExPostGross kWh_Biz'!W127+'ExPostGross kWh_Biz'!AP127+'ExPostGross kWh_Biz'!BI127</f>
        <v>0</v>
      </c>
      <c r="E127" s="2">
        <f>'ExPostGross kWh_Biz'!E127+'ExPostGross kWh_Biz'!X127+'ExPostGross kWh_Biz'!AQ127+'ExPostGross kWh_Biz'!BJ127</f>
        <v>0</v>
      </c>
      <c r="F127" s="2">
        <f>'ExPostGross kWh_Biz'!F127+'ExPostGross kWh_Biz'!Y127+'ExPostGross kWh_Biz'!AR127+'ExPostGross kWh_Biz'!BK127</f>
        <v>0</v>
      </c>
      <c r="G127" s="2">
        <f>'ExPostGross kWh_Biz'!G127+'ExPostGross kWh_Biz'!Z127+'ExPostGross kWh_Biz'!AS127+'ExPostGross kWh_Biz'!BL127</f>
        <v>0</v>
      </c>
      <c r="H127" s="2">
        <f>'ExPostGross kWh_Biz'!H127+'ExPostGross kWh_Biz'!AA127+'ExPostGross kWh_Biz'!AT127+'ExPostGross kWh_Biz'!BM127</f>
        <v>0</v>
      </c>
      <c r="I127" s="2">
        <f>'ExPostGross kWh_Biz'!I127+'ExPostGross kWh_Biz'!AB127+'ExPostGross kWh_Biz'!AU127+'ExPostGross kWh_Biz'!BN127</f>
        <v>0</v>
      </c>
      <c r="J127" s="2">
        <f>'ExPostGross kWh_Biz'!J127+'ExPostGross kWh_Biz'!AC127+'ExPostGross kWh_Biz'!AV127+'ExPostGross kWh_Biz'!BO127</f>
        <v>0</v>
      </c>
      <c r="K127" s="2">
        <f>'ExPostGross kWh_Biz'!K127+'ExPostGross kWh_Biz'!AD127+'ExPostGross kWh_Biz'!AW127+'ExPostGross kWh_Biz'!BP127</f>
        <v>0</v>
      </c>
      <c r="L127" s="2">
        <f>'ExPostGross kWh_Biz'!L127+'ExPostGross kWh_Biz'!AE127+'ExPostGross kWh_Biz'!AX127+'ExPostGross kWh_Biz'!BQ127</f>
        <v>0</v>
      </c>
      <c r="M127" s="2">
        <f>'ExPostGross kWh_Biz'!M127+'ExPostGross kWh_Biz'!AF127+'ExPostGross kWh_Biz'!AY127+'ExPostGross kWh_Biz'!BR127</f>
        <v>0</v>
      </c>
      <c r="N127" s="2">
        <f>'ExPostGross kWh_Biz'!N127+'ExPostGross kWh_Biz'!AG127+'ExPostGross kWh_Biz'!AZ127+'ExPostGross kWh_Biz'!BS127</f>
        <v>0</v>
      </c>
      <c r="O127" s="2">
        <f>'ExPostGross kWh_Biz'!O127+'ExPostGross kWh_Biz'!AH127+'ExPostGross kWh_Biz'!BA127+'ExPostGross kWh_Biz'!BT127</f>
        <v>0</v>
      </c>
      <c r="P127" s="2">
        <f>'ExPostGross kWh_Biz'!P127+'ExPostGross kWh_Biz'!AI127+'ExPostGross kWh_Biz'!BB127+'ExPostGross kWh_Biz'!BU127</f>
        <v>0</v>
      </c>
      <c r="Q127" s="2">
        <f>'ExPostGross kWh_Biz'!Q127+'ExPostGross kWh_Biz'!AJ127+'ExPostGross kWh_Biz'!BC127+'ExPostGross kWh_Biz'!BV127</f>
        <v>0</v>
      </c>
      <c r="R127" s="25">
        <f t="shared" si="14"/>
        <v>0</v>
      </c>
      <c r="T127" s="3"/>
    </row>
    <row r="128" spans="1:20" ht="15.75" thickBot="1" x14ac:dyDescent="0.3">
      <c r="A128" s="168"/>
      <c r="B128" s="29" t="s">
        <v>31</v>
      </c>
      <c r="C128" s="2">
        <f>'ExPostGross kWh_Biz'!C128+'ExPostGross kWh_Biz'!V128+'ExPostGross kWh_Biz'!AO128+'ExPostGross kWh_Biz'!BH128</f>
        <v>0</v>
      </c>
      <c r="D128" s="2">
        <f>'ExPostGross kWh_Biz'!D128+'ExPostGross kWh_Biz'!W128+'ExPostGross kWh_Biz'!AP128+'ExPostGross kWh_Biz'!BI128</f>
        <v>0</v>
      </c>
      <c r="E128" s="2">
        <f>'ExPostGross kWh_Biz'!E128+'ExPostGross kWh_Biz'!X128+'ExPostGross kWh_Biz'!AQ128+'ExPostGross kWh_Biz'!BJ128</f>
        <v>0</v>
      </c>
      <c r="F128" s="2">
        <f>'ExPostGross kWh_Biz'!F128+'ExPostGross kWh_Biz'!Y128+'ExPostGross kWh_Biz'!AR128+'ExPostGross kWh_Biz'!BK128</f>
        <v>0</v>
      </c>
      <c r="G128" s="2">
        <f>'ExPostGross kWh_Biz'!G128+'ExPostGross kWh_Biz'!Z128+'ExPostGross kWh_Biz'!AS128+'ExPostGross kWh_Biz'!BL128</f>
        <v>0</v>
      </c>
      <c r="H128" s="2">
        <f>'ExPostGross kWh_Biz'!H128+'ExPostGross kWh_Biz'!AA128+'ExPostGross kWh_Biz'!AT128+'ExPostGross kWh_Biz'!BM128</f>
        <v>0</v>
      </c>
      <c r="I128" s="2">
        <f>'ExPostGross kWh_Biz'!I128+'ExPostGross kWh_Biz'!AB128+'ExPostGross kWh_Biz'!AU128+'ExPostGross kWh_Biz'!BN128</f>
        <v>0</v>
      </c>
      <c r="J128" s="2">
        <f>'ExPostGross kWh_Biz'!J128+'ExPostGross kWh_Biz'!AC128+'ExPostGross kWh_Biz'!AV128+'ExPostGross kWh_Biz'!BO128</f>
        <v>0</v>
      </c>
      <c r="K128" s="2">
        <f>'ExPostGross kWh_Biz'!K128+'ExPostGross kWh_Biz'!AD128+'ExPostGross kWh_Biz'!AW128+'ExPostGross kWh_Biz'!BP128</f>
        <v>0</v>
      </c>
      <c r="L128" s="2">
        <f>'ExPostGross kWh_Biz'!L128+'ExPostGross kWh_Biz'!AE128+'ExPostGross kWh_Biz'!AX128+'ExPostGross kWh_Biz'!BQ128</f>
        <v>0</v>
      </c>
      <c r="M128" s="2">
        <f>'ExPostGross kWh_Biz'!M128+'ExPostGross kWh_Biz'!AF128+'ExPostGross kWh_Biz'!AY128+'ExPostGross kWh_Biz'!BR128</f>
        <v>0</v>
      </c>
      <c r="N128" s="2">
        <f>'ExPostGross kWh_Biz'!N128+'ExPostGross kWh_Biz'!AG128+'ExPostGross kWh_Biz'!AZ128+'ExPostGross kWh_Biz'!BS128</f>
        <v>0</v>
      </c>
      <c r="O128" s="2">
        <f>'ExPostGross kWh_Biz'!O128+'ExPostGross kWh_Biz'!AH128+'ExPostGross kWh_Biz'!BA128+'ExPostGross kWh_Biz'!BT128</f>
        <v>0</v>
      </c>
      <c r="P128" s="2">
        <f>'ExPostGross kWh_Biz'!P128+'ExPostGross kWh_Biz'!AI128+'ExPostGross kWh_Biz'!BB128+'ExPostGross kWh_Biz'!BU128</f>
        <v>0</v>
      </c>
      <c r="Q128" s="2">
        <f>'ExPostGross kWh_Biz'!Q128+'ExPostGross kWh_Biz'!AJ128+'ExPostGross kWh_Biz'!BC128+'ExPostGross kWh_Biz'!BV128</f>
        <v>0</v>
      </c>
      <c r="R128" s="25">
        <f t="shared" si="14"/>
        <v>0</v>
      </c>
      <c r="T128" s="3"/>
    </row>
    <row r="129" spans="1:20" ht="21.75" thickBot="1" x14ac:dyDescent="0.3">
      <c r="A129" s="28"/>
      <c r="B129" s="9" t="s">
        <v>13</v>
      </c>
      <c r="C129" s="8">
        <f>SUM(C116:C128)</f>
        <v>0</v>
      </c>
      <c r="D129" s="8">
        <f t="shared" ref="D129:Q129" si="15">SUM(D116:D128)</f>
        <v>0</v>
      </c>
      <c r="E129" s="8">
        <f t="shared" si="15"/>
        <v>14541.895626880447</v>
      </c>
      <c r="F129" s="8">
        <f t="shared" si="15"/>
        <v>366653.58817713469</v>
      </c>
      <c r="G129" s="8">
        <f t="shared" si="15"/>
        <v>38830.524687720863</v>
      </c>
      <c r="H129" s="8">
        <f t="shared" si="15"/>
        <v>165140.35575723724</v>
      </c>
      <c r="I129" s="8">
        <f t="shared" si="15"/>
        <v>206400.03239711243</v>
      </c>
      <c r="J129" s="8">
        <f t="shared" si="15"/>
        <v>37550.792917649633</v>
      </c>
      <c r="K129" s="8">
        <f t="shared" si="15"/>
        <v>181029.39357287425</v>
      </c>
      <c r="L129" s="8">
        <f t="shared" si="15"/>
        <v>247540.33507986451</v>
      </c>
      <c r="M129" s="8">
        <f t="shared" si="15"/>
        <v>195316.38177781671</v>
      </c>
      <c r="N129" s="8">
        <f t="shared" si="15"/>
        <v>173537.66009520928</v>
      </c>
      <c r="O129" s="8">
        <f t="shared" si="15"/>
        <v>0</v>
      </c>
      <c r="P129" s="8">
        <f t="shared" si="15"/>
        <v>0</v>
      </c>
      <c r="Q129" s="8">
        <f t="shared" si="15"/>
        <v>0</v>
      </c>
      <c r="R129" s="7">
        <f t="shared" si="14"/>
        <v>1626540.9600895001</v>
      </c>
      <c r="T129" s="3"/>
    </row>
    <row r="130" spans="1:20" ht="21.75" thickBot="1" x14ac:dyDescent="0.3">
      <c r="A130" s="28"/>
      <c r="R130" s="77">
        <f>SUM(C116:Q128)</f>
        <v>1626540.9600895001</v>
      </c>
      <c r="T130" s="3"/>
    </row>
    <row r="131" spans="1:20" ht="21.75" thickBot="1" x14ac:dyDescent="0.3">
      <c r="A131" s="28"/>
      <c r="B131" s="14" t="s">
        <v>11</v>
      </c>
      <c r="C131" s="58" t="s">
        <v>26</v>
      </c>
      <c r="D131" s="58" t="s">
        <v>25</v>
      </c>
      <c r="E131" s="58" t="s">
        <v>24</v>
      </c>
      <c r="F131" s="58" t="s">
        <v>23</v>
      </c>
      <c r="G131" s="58" t="s">
        <v>22</v>
      </c>
      <c r="H131" s="58" t="s">
        <v>21</v>
      </c>
      <c r="I131" s="58" t="s">
        <v>20</v>
      </c>
      <c r="J131" s="58" t="s">
        <v>19</v>
      </c>
      <c r="K131" s="58" t="s">
        <v>18</v>
      </c>
      <c r="L131" s="58" t="s">
        <v>17</v>
      </c>
      <c r="M131" s="58" t="s">
        <v>16</v>
      </c>
      <c r="N131" s="58" t="s">
        <v>15</v>
      </c>
      <c r="O131" s="58" t="s">
        <v>26</v>
      </c>
      <c r="P131" s="58" t="s">
        <v>25</v>
      </c>
      <c r="Q131" s="58" t="s">
        <v>24</v>
      </c>
      <c r="R131" s="54" t="s">
        <v>10</v>
      </c>
      <c r="T131" s="3"/>
    </row>
    <row r="132" spans="1:20" ht="15" customHeight="1" x14ac:dyDescent="0.25">
      <c r="A132" s="160" t="s">
        <v>53</v>
      </c>
      <c r="B132" s="23" t="s">
        <v>43</v>
      </c>
      <c r="C132" s="12">
        <f>'ExPostGross kWh_Biz'!C132+'ExPostGross kWh_Biz'!V132+'ExPostGross kWh_Biz'!AO132+'ExPostGross kWh_Biz'!BH132</f>
        <v>0</v>
      </c>
      <c r="D132" s="12">
        <f>'ExPostGross kWh_Biz'!D132+'ExPostGross kWh_Biz'!W132+'ExPostGross kWh_Biz'!AP132+'ExPostGross kWh_Biz'!BI132</f>
        <v>0</v>
      </c>
      <c r="E132" s="12">
        <f>'ExPostGross kWh_Biz'!E132+'ExPostGross kWh_Biz'!X132+'ExPostGross kWh_Biz'!AQ132+'ExPostGross kWh_Biz'!BJ132</f>
        <v>0</v>
      </c>
      <c r="F132" s="12">
        <f>'ExPostGross kWh_Biz'!F132+'ExPostGross kWh_Biz'!Y132+'ExPostGross kWh_Biz'!AR132+'ExPostGross kWh_Biz'!BK132</f>
        <v>0</v>
      </c>
      <c r="G132" s="12">
        <f>'ExPostGross kWh_Biz'!G132+'ExPostGross kWh_Biz'!Z132+'ExPostGross kWh_Biz'!AS132+'ExPostGross kWh_Biz'!BL132</f>
        <v>0</v>
      </c>
      <c r="H132" s="12">
        <f>'ExPostGross kWh_Biz'!H132+'ExPostGross kWh_Biz'!AA132+'ExPostGross kWh_Biz'!AT132+'ExPostGross kWh_Biz'!BM132</f>
        <v>0</v>
      </c>
      <c r="I132" s="12">
        <f>'ExPostGross kWh_Biz'!I132+'ExPostGross kWh_Biz'!AB132+'ExPostGross kWh_Biz'!AU132+'ExPostGross kWh_Biz'!BN132</f>
        <v>0</v>
      </c>
      <c r="J132" s="12">
        <f>'ExPostGross kWh_Biz'!J132+'ExPostGross kWh_Biz'!AC132+'ExPostGross kWh_Biz'!AV132+'ExPostGross kWh_Biz'!BO132</f>
        <v>0</v>
      </c>
      <c r="K132" s="12">
        <f>'ExPostGross kWh_Biz'!K132+'ExPostGross kWh_Biz'!AD132+'ExPostGross kWh_Biz'!AW132+'ExPostGross kWh_Biz'!BP132</f>
        <v>0</v>
      </c>
      <c r="L132" s="12">
        <f>'ExPostGross kWh_Biz'!L132+'ExPostGross kWh_Biz'!AE132+'ExPostGross kWh_Biz'!AX132+'ExPostGross kWh_Biz'!BQ132</f>
        <v>0</v>
      </c>
      <c r="M132" s="12">
        <f>'ExPostGross kWh_Biz'!M132+'ExPostGross kWh_Biz'!AF132+'ExPostGross kWh_Biz'!AY132+'ExPostGross kWh_Biz'!BR132</f>
        <v>0</v>
      </c>
      <c r="N132" s="12">
        <f>'ExPostGross kWh_Biz'!N132+'ExPostGross kWh_Biz'!AG132+'ExPostGross kWh_Biz'!AZ132+'ExPostGross kWh_Biz'!BS132</f>
        <v>0</v>
      </c>
      <c r="O132" s="12">
        <f>'ExPostGross kWh_Biz'!O132+'ExPostGross kWh_Biz'!AH132+'ExPostGross kWh_Biz'!BA132+'ExPostGross kWh_Biz'!BT132</f>
        <v>0</v>
      </c>
      <c r="P132" s="12">
        <f>'ExPostGross kWh_Biz'!P132+'ExPostGross kWh_Biz'!AI132+'ExPostGross kWh_Biz'!BB132+'ExPostGross kWh_Biz'!BU132</f>
        <v>0</v>
      </c>
      <c r="Q132" s="12">
        <f>'ExPostGross kWh_Biz'!Q132+'ExPostGross kWh_Biz'!AJ132+'ExPostGross kWh_Biz'!BC132+'ExPostGross kWh_Biz'!BV132</f>
        <v>0</v>
      </c>
      <c r="R132" s="26">
        <f t="shared" ref="R132:R145" si="16">SUM(C132:Q132)</f>
        <v>0</v>
      </c>
      <c r="T132" s="3"/>
    </row>
    <row r="133" spans="1:20" x14ac:dyDescent="0.25">
      <c r="A133" s="161"/>
      <c r="B133" s="5" t="s">
        <v>42</v>
      </c>
      <c r="C133" s="2">
        <f>'ExPostGross kWh_Biz'!C133+'ExPostGross kWh_Biz'!V133+'ExPostGross kWh_Biz'!AO133+'ExPostGross kWh_Biz'!BH133</f>
        <v>0</v>
      </c>
      <c r="D133" s="2">
        <f>'ExPostGross kWh_Biz'!D133+'ExPostGross kWh_Biz'!W133+'ExPostGross kWh_Biz'!AP133+'ExPostGross kWh_Biz'!BI133</f>
        <v>0</v>
      </c>
      <c r="E133" s="2">
        <f>'ExPostGross kWh_Biz'!E133+'ExPostGross kWh_Biz'!X133+'ExPostGross kWh_Biz'!AQ133+'ExPostGross kWh_Biz'!BJ133</f>
        <v>0</v>
      </c>
      <c r="F133" s="2">
        <f>'ExPostGross kWh_Biz'!F133+'ExPostGross kWh_Biz'!Y133+'ExPostGross kWh_Biz'!AR133+'ExPostGross kWh_Biz'!BK133</f>
        <v>0</v>
      </c>
      <c r="G133" s="2">
        <f>'ExPostGross kWh_Biz'!G133+'ExPostGross kWh_Biz'!Z133+'ExPostGross kWh_Biz'!AS133+'ExPostGross kWh_Biz'!BL133</f>
        <v>0</v>
      </c>
      <c r="H133" s="2">
        <f>'ExPostGross kWh_Biz'!H133+'ExPostGross kWh_Biz'!AA133+'ExPostGross kWh_Biz'!AT133+'ExPostGross kWh_Biz'!BM133</f>
        <v>0</v>
      </c>
      <c r="I133" s="2">
        <f>'ExPostGross kWh_Biz'!I133+'ExPostGross kWh_Biz'!AB133+'ExPostGross kWh_Biz'!AU133+'ExPostGross kWh_Biz'!BN133</f>
        <v>0</v>
      </c>
      <c r="J133" s="2">
        <f>'ExPostGross kWh_Biz'!J133+'ExPostGross kWh_Biz'!AC133+'ExPostGross kWh_Biz'!AV133+'ExPostGross kWh_Biz'!BO133</f>
        <v>0</v>
      </c>
      <c r="K133" s="2">
        <f>'ExPostGross kWh_Biz'!K133+'ExPostGross kWh_Biz'!AD133+'ExPostGross kWh_Biz'!AW133+'ExPostGross kWh_Biz'!BP133</f>
        <v>0</v>
      </c>
      <c r="L133" s="2">
        <f>'ExPostGross kWh_Biz'!L133+'ExPostGross kWh_Biz'!AE133+'ExPostGross kWh_Biz'!AX133+'ExPostGross kWh_Biz'!BQ133</f>
        <v>0</v>
      </c>
      <c r="M133" s="2">
        <f>'ExPostGross kWh_Biz'!M133+'ExPostGross kWh_Biz'!AF133+'ExPostGross kWh_Biz'!AY133+'ExPostGross kWh_Biz'!BR133</f>
        <v>0</v>
      </c>
      <c r="N133" s="2">
        <f>'ExPostGross kWh_Biz'!N133+'ExPostGross kWh_Biz'!AG133+'ExPostGross kWh_Biz'!AZ133+'ExPostGross kWh_Biz'!BS133</f>
        <v>0</v>
      </c>
      <c r="O133" s="2">
        <f>'ExPostGross kWh_Biz'!O133+'ExPostGross kWh_Biz'!AH133+'ExPostGross kWh_Biz'!BA133+'ExPostGross kWh_Biz'!BT133</f>
        <v>0</v>
      </c>
      <c r="P133" s="2">
        <f>'ExPostGross kWh_Biz'!P133+'ExPostGross kWh_Biz'!AI133+'ExPostGross kWh_Biz'!BB133+'ExPostGross kWh_Biz'!BU133</f>
        <v>0</v>
      </c>
      <c r="Q133" s="2">
        <f>'ExPostGross kWh_Biz'!Q133+'ExPostGross kWh_Biz'!AJ133+'ExPostGross kWh_Biz'!BC133+'ExPostGross kWh_Biz'!BV133</f>
        <v>0</v>
      </c>
      <c r="R133" s="25">
        <f t="shared" si="16"/>
        <v>0</v>
      </c>
      <c r="T133" s="3"/>
    </row>
    <row r="134" spans="1:20" x14ac:dyDescent="0.25">
      <c r="A134" s="161"/>
      <c r="B134" s="4" t="s">
        <v>41</v>
      </c>
      <c r="C134" s="2">
        <f>'ExPostGross kWh_Biz'!C134+'ExPostGross kWh_Biz'!V134+'ExPostGross kWh_Biz'!AO134+'ExPostGross kWh_Biz'!BH134</f>
        <v>0</v>
      </c>
      <c r="D134" s="2">
        <f>'ExPostGross kWh_Biz'!D134+'ExPostGross kWh_Biz'!W134+'ExPostGross kWh_Biz'!AP134+'ExPostGross kWh_Biz'!BI134</f>
        <v>0</v>
      </c>
      <c r="E134" s="2">
        <f>'ExPostGross kWh_Biz'!E134+'ExPostGross kWh_Biz'!X134+'ExPostGross kWh_Biz'!AQ134+'ExPostGross kWh_Biz'!BJ134</f>
        <v>0</v>
      </c>
      <c r="F134" s="2">
        <f>'ExPostGross kWh_Biz'!F134+'ExPostGross kWh_Biz'!Y134+'ExPostGross kWh_Biz'!AR134+'ExPostGross kWh_Biz'!BK134</f>
        <v>0</v>
      </c>
      <c r="G134" s="2">
        <f>'ExPostGross kWh_Biz'!G134+'ExPostGross kWh_Biz'!Z134+'ExPostGross kWh_Biz'!AS134+'ExPostGross kWh_Biz'!BL134</f>
        <v>0</v>
      </c>
      <c r="H134" s="2">
        <f>'ExPostGross kWh_Biz'!H134+'ExPostGross kWh_Biz'!AA134+'ExPostGross kWh_Biz'!AT134+'ExPostGross kWh_Biz'!BM134</f>
        <v>0</v>
      </c>
      <c r="I134" s="2">
        <f>'ExPostGross kWh_Biz'!I134+'ExPostGross kWh_Biz'!AB134+'ExPostGross kWh_Biz'!AU134+'ExPostGross kWh_Biz'!BN134</f>
        <v>0</v>
      </c>
      <c r="J134" s="2">
        <f>'ExPostGross kWh_Biz'!J134+'ExPostGross kWh_Biz'!AC134+'ExPostGross kWh_Biz'!AV134+'ExPostGross kWh_Biz'!BO134</f>
        <v>0</v>
      </c>
      <c r="K134" s="2">
        <f>'ExPostGross kWh_Biz'!K134+'ExPostGross kWh_Biz'!AD134+'ExPostGross kWh_Biz'!AW134+'ExPostGross kWh_Biz'!BP134</f>
        <v>0</v>
      </c>
      <c r="L134" s="2">
        <f>'ExPostGross kWh_Biz'!L134+'ExPostGross kWh_Biz'!AE134+'ExPostGross kWh_Biz'!AX134+'ExPostGross kWh_Biz'!BQ134</f>
        <v>0</v>
      </c>
      <c r="M134" s="2">
        <f>'ExPostGross kWh_Biz'!M134+'ExPostGross kWh_Biz'!AF134+'ExPostGross kWh_Biz'!AY134+'ExPostGross kWh_Biz'!BR134</f>
        <v>0</v>
      </c>
      <c r="N134" s="2">
        <f>'ExPostGross kWh_Biz'!N134+'ExPostGross kWh_Biz'!AG134+'ExPostGross kWh_Biz'!AZ134+'ExPostGross kWh_Biz'!BS134</f>
        <v>0</v>
      </c>
      <c r="O134" s="2">
        <f>'ExPostGross kWh_Biz'!O134+'ExPostGross kWh_Biz'!AH134+'ExPostGross kWh_Biz'!BA134+'ExPostGross kWh_Biz'!BT134</f>
        <v>0</v>
      </c>
      <c r="P134" s="2">
        <f>'ExPostGross kWh_Biz'!P134+'ExPostGross kWh_Biz'!AI134+'ExPostGross kWh_Biz'!BB134+'ExPostGross kWh_Biz'!BU134</f>
        <v>0</v>
      </c>
      <c r="Q134" s="2">
        <f>'ExPostGross kWh_Biz'!Q134+'ExPostGross kWh_Biz'!AJ134+'ExPostGross kWh_Biz'!BC134+'ExPostGross kWh_Biz'!BV134</f>
        <v>0</v>
      </c>
      <c r="R134" s="25">
        <f t="shared" si="16"/>
        <v>0</v>
      </c>
      <c r="T134" s="3"/>
    </row>
    <row r="135" spans="1:20" x14ac:dyDescent="0.25">
      <c r="A135" s="161"/>
      <c r="B135" s="4" t="s">
        <v>40</v>
      </c>
      <c r="C135" s="2">
        <f>'ExPostGross kWh_Biz'!C135+'ExPostGross kWh_Biz'!V135+'ExPostGross kWh_Biz'!AO135+'ExPostGross kWh_Biz'!BH135</f>
        <v>0</v>
      </c>
      <c r="D135" s="2">
        <f>'ExPostGross kWh_Biz'!D135+'ExPostGross kWh_Biz'!W135+'ExPostGross kWh_Biz'!AP135+'ExPostGross kWh_Biz'!BI135</f>
        <v>0</v>
      </c>
      <c r="E135" s="2">
        <f>'ExPostGross kWh_Biz'!E135+'ExPostGross kWh_Biz'!X135+'ExPostGross kWh_Biz'!AQ135+'ExPostGross kWh_Biz'!BJ135</f>
        <v>0</v>
      </c>
      <c r="F135" s="2">
        <f>'ExPostGross kWh_Biz'!F135+'ExPostGross kWh_Biz'!Y135+'ExPostGross kWh_Biz'!AR135+'ExPostGross kWh_Biz'!BK135</f>
        <v>0</v>
      </c>
      <c r="G135" s="2">
        <f>'ExPostGross kWh_Biz'!G135+'ExPostGross kWh_Biz'!Z135+'ExPostGross kWh_Biz'!AS135+'ExPostGross kWh_Biz'!BL135</f>
        <v>0</v>
      </c>
      <c r="H135" s="2">
        <f>'ExPostGross kWh_Biz'!H135+'ExPostGross kWh_Biz'!AA135+'ExPostGross kWh_Biz'!AT135+'ExPostGross kWh_Biz'!BM135</f>
        <v>3034.170040333333</v>
      </c>
      <c r="I135" s="2">
        <f>'ExPostGross kWh_Biz'!I135+'ExPostGross kWh_Biz'!AB135+'ExPostGross kWh_Biz'!AU135+'ExPostGross kWh_Biz'!BN135</f>
        <v>0</v>
      </c>
      <c r="J135" s="2">
        <f>'ExPostGross kWh_Biz'!J135+'ExPostGross kWh_Biz'!AC135+'ExPostGross kWh_Biz'!AV135+'ExPostGross kWh_Biz'!BO135</f>
        <v>0</v>
      </c>
      <c r="K135" s="2">
        <f>'ExPostGross kWh_Biz'!K135+'ExPostGross kWh_Biz'!AD135+'ExPostGross kWh_Biz'!AW135+'ExPostGross kWh_Biz'!BP135</f>
        <v>0</v>
      </c>
      <c r="L135" s="2">
        <f>'ExPostGross kWh_Biz'!L135+'ExPostGross kWh_Biz'!AE135+'ExPostGross kWh_Biz'!AX135+'ExPostGross kWh_Biz'!BQ135</f>
        <v>0</v>
      </c>
      <c r="M135" s="2">
        <f>'ExPostGross kWh_Biz'!M135+'ExPostGross kWh_Biz'!AF135+'ExPostGross kWh_Biz'!AY135+'ExPostGross kWh_Biz'!BR135</f>
        <v>0</v>
      </c>
      <c r="N135" s="2">
        <f>'ExPostGross kWh_Biz'!N135+'ExPostGross kWh_Biz'!AG135+'ExPostGross kWh_Biz'!AZ135+'ExPostGross kWh_Biz'!BS135</f>
        <v>6068.3400806666659</v>
      </c>
      <c r="O135" s="2">
        <f>'ExPostGross kWh_Biz'!O135+'ExPostGross kWh_Biz'!AH135+'ExPostGross kWh_Biz'!BA135+'ExPostGross kWh_Biz'!BT135</f>
        <v>0</v>
      </c>
      <c r="P135" s="2">
        <f>'ExPostGross kWh_Biz'!P135+'ExPostGross kWh_Biz'!AI135+'ExPostGross kWh_Biz'!BB135+'ExPostGross kWh_Biz'!BU135</f>
        <v>0</v>
      </c>
      <c r="Q135" s="2">
        <f>'ExPostGross kWh_Biz'!Q135+'ExPostGross kWh_Biz'!AJ135+'ExPostGross kWh_Biz'!BC135+'ExPostGross kWh_Biz'!BV135</f>
        <v>0</v>
      </c>
      <c r="R135" s="25">
        <f t="shared" si="16"/>
        <v>9102.5101209999993</v>
      </c>
      <c r="T135" s="3"/>
    </row>
    <row r="136" spans="1:20" x14ac:dyDescent="0.25">
      <c r="A136" s="161"/>
      <c r="B136" s="5" t="s">
        <v>39</v>
      </c>
      <c r="C136" s="2">
        <f>'ExPostGross kWh_Biz'!C136+'ExPostGross kWh_Biz'!V136+'ExPostGross kWh_Biz'!AO136+'ExPostGross kWh_Biz'!BH136</f>
        <v>0</v>
      </c>
      <c r="D136" s="2">
        <f>'ExPostGross kWh_Biz'!D136+'ExPostGross kWh_Biz'!W136+'ExPostGross kWh_Biz'!AP136+'ExPostGross kWh_Biz'!BI136</f>
        <v>0</v>
      </c>
      <c r="E136" s="2">
        <f>'ExPostGross kWh_Biz'!E136+'ExPostGross kWh_Biz'!X136+'ExPostGross kWh_Biz'!AQ136+'ExPostGross kWh_Biz'!BJ136</f>
        <v>0</v>
      </c>
      <c r="F136" s="2">
        <f>'ExPostGross kWh_Biz'!F136+'ExPostGross kWh_Biz'!Y136+'ExPostGross kWh_Biz'!AR136+'ExPostGross kWh_Biz'!BK136</f>
        <v>0</v>
      </c>
      <c r="G136" s="2">
        <f>'ExPostGross kWh_Biz'!G136+'ExPostGross kWh_Biz'!Z136+'ExPostGross kWh_Biz'!AS136+'ExPostGross kWh_Biz'!BL136</f>
        <v>0</v>
      </c>
      <c r="H136" s="2">
        <f>'ExPostGross kWh_Biz'!H136+'ExPostGross kWh_Biz'!AA136+'ExPostGross kWh_Biz'!AT136+'ExPostGross kWh_Biz'!BM136</f>
        <v>0</v>
      </c>
      <c r="I136" s="2">
        <f>'ExPostGross kWh_Biz'!I136+'ExPostGross kWh_Biz'!AB136+'ExPostGross kWh_Biz'!AU136+'ExPostGross kWh_Biz'!BN136</f>
        <v>0</v>
      </c>
      <c r="J136" s="2">
        <f>'ExPostGross kWh_Biz'!J136+'ExPostGross kWh_Biz'!AC136+'ExPostGross kWh_Biz'!AV136+'ExPostGross kWh_Biz'!BO136</f>
        <v>0</v>
      </c>
      <c r="K136" s="2">
        <f>'ExPostGross kWh_Biz'!K136+'ExPostGross kWh_Biz'!AD136+'ExPostGross kWh_Biz'!AW136+'ExPostGross kWh_Biz'!BP136</f>
        <v>0</v>
      </c>
      <c r="L136" s="2">
        <f>'ExPostGross kWh_Biz'!L136+'ExPostGross kWh_Biz'!AE136+'ExPostGross kWh_Biz'!AX136+'ExPostGross kWh_Biz'!BQ136</f>
        <v>0</v>
      </c>
      <c r="M136" s="2">
        <f>'ExPostGross kWh_Biz'!M136+'ExPostGross kWh_Biz'!AF136+'ExPostGross kWh_Biz'!AY136+'ExPostGross kWh_Biz'!BR136</f>
        <v>0</v>
      </c>
      <c r="N136" s="2">
        <f>'ExPostGross kWh_Biz'!N136+'ExPostGross kWh_Biz'!AG136+'ExPostGross kWh_Biz'!AZ136+'ExPostGross kWh_Biz'!BS136</f>
        <v>0</v>
      </c>
      <c r="O136" s="2">
        <f>'ExPostGross kWh_Biz'!O136+'ExPostGross kWh_Biz'!AH136+'ExPostGross kWh_Biz'!BA136+'ExPostGross kWh_Biz'!BT136</f>
        <v>0</v>
      </c>
      <c r="P136" s="2">
        <f>'ExPostGross kWh_Biz'!P136+'ExPostGross kWh_Biz'!AI136+'ExPostGross kWh_Biz'!BB136+'ExPostGross kWh_Biz'!BU136</f>
        <v>0</v>
      </c>
      <c r="Q136" s="2">
        <f>'ExPostGross kWh_Biz'!Q136+'ExPostGross kWh_Biz'!AJ136+'ExPostGross kWh_Biz'!BC136+'ExPostGross kWh_Biz'!BV136</f>
        <v>0</v>
      </c>
      <c r="R136" s="25">
        <f t="shared" si="16"/>
        <v>0</v>
      </c>
      <c r="T136" s="3"/>
    </row>
    <row r="137" spans="1:20" x14ac:dyDescent="0.25">
      <c r="A137" s="161"/>
      <c r="B137" s="4" t="s">
        <v>38</v>
      </c>
      <c r="C137" s="2">
        <f>'ExPostGross kWh_Biz'!C137+'ExPostGross kWh_Biz'!V137+'ExPostGross kWh_Biz'!AO137+'ExPostGross kWh_Biz'!BH137</f>
        <v>0</v>
      </c>
      <c r="D137" s="2">
        <f>'ExPostGross kWh_Biz'!D137+'ExPostGross kWh_Biz'!W137+'ExPostGross kWh_Biz'!AP137+'ExPostGross kWh_Biz'!BI137</f>
        <v>0</v>
      </c>
      <c r="E137" s="2">
        <f>'ExPostGross kWh_Biz'!E137+'ExPostGross kWh_Biz'!X137+'ExPostGross kWh_Biz'!AQ137+'ExPostGross kWh_Biz'!BJ137</f>
        <v>0</v>
      </c>
      <c r="F137" s="2">
        <f>'ExPostGross kWh_Biz'!F137+'ExPostGross kWh_Biz'!Y137+'ExPostGross kWh_Biz'!AR137+'ExPostGross kWh_Biz'!BK137</f>
        <v>0</v>
      </c>
      <c r="G137" s="2">
        <f>'ExPostGross kWh_Biz'!G137+'ExPostGross kWh_Biz'!Z137+'ExPostGross kWh_Biz'!AS137+'ExPostGross kWh_Biz'!BL137</f>
        <v>0</v>
      </c>
      <c r="H137" s="2">
        <f>'ExPostGross kWh_Biz'!H137+'ExPostGross kWh_Biz'!AA137+'ExPostGross kWh_Biz'!AT137+'ExPostGross kWh_Biz'!BM137</f>
        <v>0</v>
      </c>
      <c r="I137" s="2">
        <f>'ExPostGross kWh_Biz'!I137+'ExPostGross kWh_Biz'!AB137+'ExPostGross kWh_Biz'!AU137+'ExPostGross kWh_Biz'!BN137</f>
        <v>0</v>
      </c>
      <c r="J137" s="2">
        <f>'ExPostGross kWh_Biz'!J137+'ExPostGross kWh_Biz'!AC137+'ExPostGross kWh_Biz'!AV137+'ExPostGross kWh_Biz'!BO137</f>
        <v>0</v>
      </c>
      <c r="K137" s="2">
        <f>'ExPostGross kWh_Biz'!K137+'ExPostGross kWh_Biz'!AD137+'ExPostGross kWh_Biz'!AW137+'ExPostGross kWh_Biz'!BP137</f>
        <v>0</v>
      </c>
      <c r="L137" s="2">
        <f>'ExPostGross kWh_Biz'!L137+'ExPostGross kWh_Biz'!AE137+'ExPostGross kWh_Biz'!AX137+'ExPostGross kWh_Biz'!BQ137</f>
        <v>0</v>
      </c>
      <c r="M137" s="2">
        <f>'ExPostGross kWh_Biz'!M137+'ExPostGross kWh_Biz'!AF137+'ExPostGross kWh_Biz'!AY137+'ExPostGross kWh_Biz'!BR137</f>
        <v>0</v>
      </c>
      <c r="N137" s="2">
        <f>'ExPostGross kWh_Biz'!N137+'ExPostGross kWh_Biz'!AG137+'ExPostGross kWh_Biz'!AZ137+'ExPostGross kWh_Biz'!BS137</f>
        <v>0</v>
      </c>
      <c r="O137" s="2">
        <f>'ExPostGross kWh_Biz'!O137+'ExPostGross kWh_Biz'!AH137+'ExPostGross kWh_Biz'!BA137+'ExPostGross kWh_Biz'!BT137</f>
        <v>0</v>
      </c>
      <c r="P137" s="2">
        <f>'ExPostGross kWh_Biz'!P137+'ExPostGross kWh_Biz'!AI137+'ExPostGross kWh_Biz'!BB137+'ExPostGross kWh_Biz'!BU137</f>
        <v>0</v>
      </c>
      <c r="Q137" s="2">
        <f>'ExPostGross kWh_Biz'!Q137+'ExPostGross kWh_Biz'!AJ137+'ExPostGross kWh_Biz'!BC137+'ExPostGross kWh_Biz'!BV137</f>
        <v>0</v>
      </c>
      <c r="R137" s="25">
        <f t="shared" si="16"/>
        <v>0</v>
      </c>
      <c r="T137" s="3"/>
    </row>
    <row r="138" spans="1:20" x14ac:dyDescent="0.25">
      <c r="A138" s="161"/>
      <c r="B138" s="4" t="s">
        <v>37</v>
      </c>
      <c r="C138" s="2">
        <f>'ExPostGross kWh_Biz'!C138+'ExPostGross kWh_Biz'!V138+'ExPostGross kWh_Biz'!AO138+'ExPostGross kWh_Biz'!BH138</f>
        <v>0</v>
      </c>
      <c r="D138" s="2">
        <f>'ExPostGross kWh_Biz'!D138+'ExPostGross kWh_Biz'!W138+'ExPostGross kWh_Biz'!AP138+'ExPostGross kWh_Biz'!BI138</f>
        <v>0</v>
      </c>
      <c r="E138" s="2">
        <f>'ExPostGross kWh_Biz'!E138+'ExPostGross kWh_Biz'!X138+'ExPostGross kWh_Biz'!AQ138+'ExPostGross kWh_Biz'!BJ138</f>
        <v>0</v>
      </c>
      <c r="F138" s="2">
        <f>'ExPostGross kWh_Biz'!F138+'ExPostGross kWh_Biz'!Y138+'ExPostGross kWh_Biz'!AR138+'ExPostGross kWh_Biz'!BK138</f>
        <v>39578.394762850883</v>
      </c>
      <c r="G138" s="2">
        <f>'ExPostGross kWh_Biz'!G138+'ExPostGross kWh_Biz'!Z138+'ExPostGross kWh_Biz'!AS138+'ExPostGross kWh_Biz'!BL138</f>
        <v>0</v>
      </c>
      <c r="H138" s="2">
        <f>'ExPostGross kWh_Biz'!H138+'ExPostGross kWh_Biz'!AA138+'ExPostGross kWh_Biz'!AT138+'ExPostGross kWh_Biz'!BM138</f>
        <v>545.90889328070182</v>
      </c>
      <c r="I138" s="2">
        <f>'ExPostGross kWh_Biz'!I138+'ExPostGross kWh_Biz'!AB138+'ExPostGross kWh_Biz'!AU138+'ExPostGross kWh_Biz'!BN138</f>
        <v>0</v>
      </c>
      <c r="J138" s="2">
        <f>'ExPostGross kWh_Biz'!J138+'ExPostGross kWh_Biz'!AC138+'ExPostGross kWh_Biz'!AV138+'ExPostGross kWh_Biz'!BO138</f>
        <v>7233.2928359693005</v>
      </c>
      <c r="K138" s="2">
        <f>'ExPostGross kWh_Biz'!K138+'ExPostGross kWh_Biz'!AD138+'ExPostGross kWh_Biz'!AW138+'ExPostGross kWh_Biz'!BP138</f>
        <v>7915.6789525701779</v>
      </c>
      <c r="L138" s="2">
        <f>'ExPostGross kWh_Biz'!L138+'ExPostGross kWh_Biz'!AE138+'ExPostGross kWh_Biz'!AX138+'ExPostGross kWh_Biz'!BQ138</f>
        <v>0</v>
      </c>
      <c r="M138" s="2">
        <f>'ExPostGross kWh_Biz'!M138+'ExPostGross kWh_Biz'!AF138+'ExPostGross kWh_Biz'!AY138+'ExPostGross kWh_Biz'!BR138</f>
        <v>6687.3839426885979</v>
      </c>
      <c r="N138" s="2">
        <f>'ExPostGross kWh_Biz'!N138+'ExPostGross kWh_Biz'!AG138+'ExPostGross kWh_Biz'!AZ138+'ExPostGross kWh_Biz'!BS138</f>
        <v>272.95444664035091</v>
      </c>
      <c r="O138" s="2">
        <f>'ExPostGross kWh_Biz'!O138+'ExPostGross kWh_Biz'!AH138+'ExPostGross kWh_Biz'!BA138+'ExPostGross kWh_Biz'!BT138</f>
        <v>0</v>
      </c>
      <c r="P138" s="2">
        <f>'ExPostGross kWh_Biz'!P138+'ExPostGross kWh_Biz'!AI138+'ExPostGross kWh_Biz'!BB138+'ExPostGross kWh_Biz'!BU138</f>
        <v>0</v>
      </c>
      <c r="Q138" s="2">
        <f>'ExPostGross kWh_Biz'!Q138+'ExPostGross kWh_Biz'!AJ138+'ExPostGross kWh_Biz'!BC138+'ExPostGross kWh_Biz'!BV138</f>
        <v>0</v>
      </c>
      <c r="R138" s="25">
        <f t="shared" si="16"/>
        <v>62233.613834000011</v>
      </c>
      <c r="T138" s="3"/>
    </row>
    <row r="139" spans="1:20" x14ac:dyDescent="0.25">
      <c r="A139" s="161"/>
      <c r="B139" s="4" t="s">
        <v>36</v>
      </c>
      <c r="C139" s="2">
        <f>'ExPostGross kWh_Biz'!C139+'ExPostGross kWh_Biz'!V139+'ExPostGross kWh_Biz'!AO139+'ExPostGross kWh_Biz'!BH139</f>
        <v>0</v>
      </c>
      <c r="D139" s="2">
        <f>'ExPostGross kWh_Biz'!D139+'ExPostGross kWh_Biz'!W139+'ExPostGross kWh_Biz'!AP139+'ExPostGross kWh_Biz'!BI139</f>
        <v>0</v>
      </c>
      <c r="E139" s="2">
        <f>'ExPostGross kWh_Biz'!E139+'ExPostGross kWh_Biz'!X139+'ExPostGross kWh_Biz'!AQ139+'ExPostGross kWh_Biz'!BJ139</f>
        <v>483726.8634999998</v>
      </c>
      <c r="F139" s="2">
        <f>'ExPostGross kWh_Biz'!F139+'ExPostGross kWh_Biz'!Y139+'ExPostGross kWh_Biz'!AR139+'ExPostGross kWh_Biz'!BK139</f>
        <v>147991.20540161186</v>
      </c>
      <c r="G139" s="2">
        <f>'ExPostGross kWh_Biz'!G139+'ExPostGross kWh_Biz'!Z139+'ExPostGross kWh_Biz'!AS139+'ExPostGross kWh_Biz'!BL139</f>
        <v>0</v>
      </c>
      <c r="H139" s="2">
        <f>'ExPostGross kWh_Biz'!H139+'ExPostGross kWh_Biz'!AA139+'ExPostGross kWh_Biz'!AT139+'ExPostGross kWh_Biz'!BM139</f>
        <v>2041.2580055394737</v>
      </c>
      <c r="I139" s="2">
        <f>'ExPostGross kWh_Biz'!I139+'ExPostGross kWh_Biz'!AB139+'ExPostGross kWh_Biz'!AU139+'ExPostGross kWh_Biz'!BN139</f>
        <v>0</v>
      </c>
      <c r="J139" s="2">
        <f>'ExPostGross kWh_Biz'!J139+'ExPostGross kWh_Biz'!AC139+'ExPostGross kWh_Biz'!AV139+'ExPostGross kWh_Biz'!BO139</f>
        <v>27046.66857339803</v>
      </c>
      <c r="K139" s="2">
        <f>'ExPostGross kWh_Biz'!K139+'ExPostGross kWh_Biz'!AD139+'ExPostGross kWh_Biz'!AW139+'ExPostGross kWh_Biz'!BP139</f>
        <v>29598.241080322372</v>
      </c>
      <c r="L139" s="2">
        <f>'ExPostGross kWh_Biz'!L139+'ExPostGross kWh_Biz'!AE139+'ExPostGross kWh_Biz'!AX139+'ExPostGross kWh_Biz'!BQ139</f>
        <v>0</v>
      </c>
      <c r="M139" s="2">
        <f>'ExPostGross kWh_Biz'!M139+'ExPostGross kWh_Biz'!AF139+'ExPostGross kWh_Biz'!AY139+'ExPostGross kWh_Biz'!BR139</f>
        <v>25005.410567858558</v>
      </c>
      <c r="N139" s="2">
        <f>'ExPostGross kWh_Biz'!N139+'ExPostGross kWh_Biz'!AG139+'ExPostGross kWh_Biz'!AZ139+'ExPostGross kWh_Biz'!BS139</f>
        <v>1020.6290027697369</v>
      </c>
      <c r="O139" s="2">
        <f>'ExPostGross kWh_Biz'!O139+'ExPostGross kWh_Biz'!AH139+'ExPostGross kWh_Biz'!BA139+'ExPostGross kWh_Biz'!BT139</f>
        <v>0</v>
      </c>
      <c r="P139" s="2">
        <f>'ExPostGross kWh_Biz'!P139+'ExPostGross kWh_Biz'!AI139+'ExPostGross kWh_Biz'!BB139+'ExPostGross kWh_Biz'!BU139</f>
        <v>0</v>
      </c>
      <c r="Q139" s="2">
        <f>'ExPostGross kWh_Biz'!Q139+'ExPostGross kWh_Biz'!AJ139+'ExPostGross kWh_Biz'!BC139+'ExPostGross kWh_Biz'!BV139</f>
        <v>0</v>
      </c>
      <c r="R139" s="25">
        <f t="shared" si="16"/>
        <v>716430.27613149991</v>
      </c>
      <c r="T139" s="3"/>
    </row>
    <row r="140" spans="1:20" x14ac:dyDescent="0.25">
      <c r="A140" s="161"/>
      <c r="B140" s="4" t="s">
        <v>35</v>
      </c>
      <c r="C140" s="2">
        <f>'ExPostGross kWh_Biz'!C140+'ExPostGross kWh_Biz'!V140+'ExPostGross kWh_Biz'!AO140+'ExPostGross kWh_Biz'!BH140</f>
        <v>0</v>
      </c>
      <c r="D140" s="2">
        <f>'ExPostGross kWh_Biz'!D140+'ExPostGross kWh_Biz'!W140+'ExPostGross kWh_Biz'!AP140+'ExPostGross kWh_Biz'!BI140</f>
        <v>0</v>
      </c>
      <c r="E140" s="2">
        <f>'ExPostGross kWh_Biz'!E140+'ExPostGross kWh_Biz'!X140+'ExPostGross kWh_Biz'!AQ140+'ExPostGross kWh_Biz'!BJ140</f>
        <v>0</v>
      </c>
      <c r="F140" s="2">
        <f>'ExPostGross kWh_Biz'!F140+'ExPostGross kWh_Biz'!Y140+'ExPostGross kWh_Biz'!AR140+'ExPostGross kWh_Biz'!BK140</f>
        <v>0</v>
      </c>
      <c r="G140" s="2">
        <f>'ExPostGross kWh_Biz'!G140+'ExPostGross kWh_Biz'!Z140+'ExPostGross kWh_Biz'!AS140+'ExPostGross kWh_Biz'!BL140</f>
        <v>0</v>
      </c>
      <c r="H140" s="2">
        <f>'ExPostGross kWh_Biz'!H140+'ExPostGross kWh_Biz'!AA140+'ExPostGross kWh_Biz'!AT140+'ExPostGross kWh_Biz'!BM140</f>
        <v>0</v>
      </c>
      <c r="I140" s="2">
        <f>'ExPostGross kWh_Biz'!I140+'ExPostGross kWh_Biz'!AB140+'ExPostGross kWh_Biz'!AU140+'ExPostGross kWh_Biz'!BN140</f>
        <v>0</v>
      </c>
      <c r="J140" s="2">
        <f>'ExPostGross kWh_Biz'!J140+'ExPostGross kWh_Biz'!AC140+'ExPostGross kWh_Biz'!AV140+'ExPostGross kWh_Biz'!BO140</f>
        <v>0</v>
      </c>
      <c r="K140" s="2">
        <f>'ExPostGross kWh_Biz'!K140+'ExPostGross kWh_Biz'!AD140+'ExPostGross kWh_Biz'!AW140+'ExPostGross kWh_Biz'!BP140</f>
        <v>0</v>
      </c>
      <c r="L140" s="2">
        <f>'ExPostGross kWh_Biz'!L140+'ExPostGross kWh_Biz'!AE140+'ExPostGross kWh_Biz'!AX140+'ExPostGross kWh_Biz'!BQ140</f>
        <v>0</v>
      </c>
      <c r="M140" s="2">
        <f>'ExPostGross kWh_Biz'!M140+'ExPostGross kWh_Biz'!AF140+'ExPostGross kWh_Biz'!AY140+'ExPostGross kWh_Biz'!BR140</f>
        <v>0</v>
      </c>
      <c r="N140" s="2">
        <f>'ExPostGross kWh_Biz'!N140+'ExPostGross kWh_Biz'!AG140+'ExPostGross kWh_Biz'!AZ140+'ExPostGross kWh_Biz'!BS140</f>
        <v>0</v>
      </c>
      <c r="O140" s="2">
        <f>'ExPostGross kWh_Biz'!O140+'ExPostGross kWh_Biz'!AH140+'ExPostGross kWh_Biz'!BA140+'ExPostGross kWh_Biz'!BT140</f>
        <v>0</v>
      </c>
      <c r="P140" s="2">
        <f>'ExPostGross kWh_Biz'!P140+'ExPostGross kWh_Biz'!AI140+'ExPostGross kWh_Biz'!BB140+'ExPostGross kWh_Biz'!BU140</f>
        <v>0</v>
      </c>
      <c r="Q140" s="2">
        <f>'ExPostGross kWh_Biz'!Q140+'ExPostGross kWh_Biz'!AJ140+'ExPostGross kWh_Biz'!BC140+'ExPostGross kWh_Biz'!BV140</f>
        <v>0</v>
      </c>
      <c r="R140" s="25">
        <f t="shared" si="16"/>
        <v>0</v>
      </c>
      <c r="T140" s="3"/>
    </row>
    <row r="141" spans="1:20" x14ac:dyDescent="0.25">
      <c r="A141" s="161"/>
      <c r="B141" s="4" t="s">
        <v>34</v>
      </c>
      <c r="C141" s="2">
        <f>'ExPostGross kWh_Biz'!C141+'ExPostGross kWh_Biz'!V141+'ExPostGross kWh_Biz'!AO141+'ExPostGross kWh_Biz'!BH141</f>
        <v>0</v>
      </c>
      <c r="D141" s="2">
        <f>'ExPostGross kWh_Biz'!D141+'ExPostGross kWh_Biz'!W141+'ExPostGross kWh_Biz'!AP141+'ExPostGross kWh_Biz'!BI141</f>
        <v>0</v>
      </c>
      <c r="E141" s="2">
        <f>'ExPostGross kWh_Biz'!E141+'ExPostGross kWh_Biz'!X141+'ExPostGross kWh_Biz'!AQ141+'ExPostGross kWh_Biz'!BJ141</f>
        <v>0</v>
      </c>
      <c r="F141" s="2">
        <f>'ExPostGross kWh_Biz'!F141+'ExPostGross kWh_Biz'!Y141+'ExPostGross kWh_Biz'!AR141+'ExPostGross kWh_Biz'!BK141</f>
        <v>0</v>
      </c>
      <c r="G141" s="2">
        <f>'ExPostGross kWh_Biz'!G141+'ExPostGross kWh_Biz'!Z141+'ExPostGross kWh_Biz'!AS141+'ExPostGross kWh_Biz'!BL141</f>
        <v>0</v>
      </c>
      <c r="H141" s="2">
        <f>'ExPostGross kWh_Biz'!H141+'ExPostGross kWh_Biz'!AA141+'ExPostGross kWh_Biz'!AT141+'ExPostGross kWh_Biz'!BM141</f>
        <v>0</v>
      </c>
      <c r="I141" s="2">
        <f>'ExPostGross kWh_Biz'!I141+'ExPostGross kWh_Biz'!AB141+'ExPostGross kWh_Biz'!AU141+'ExPostGross kWh_Biz'!BN141</f>
        <v>0</v>
      </c>
      <c r="J141" s="2">
        <f>'ExPostGross kWh_Biz'!J141+'ExPostGross kWh_Biz'!AC141+'ExPostGross kWh_Biz'!AV141+'ExPostGross kWh_Biz'!BO141</f>
        <v>0</v>
      </c>
      <c r="K141" s="2">
        <f>'ExPostGross kWh_Biz'!K141+'ExPostGross kWh_Biz'!AD141+'ExPostGross kWh_Biz'!AW141+'ExPostGross kWh_Biz'!BP141</f>
        <v>0</v>
      </c>
      <c r="L141" s="2">
        <f>'ExPostGross kWh_Biz'!L141+'ExPostGross kWh_Biz'!AE141+'ExPostGross kWh_Biz'!AX141+'ExPostGross kWh_Biz'!BQ141</f>
        <v>0</v>
      </c>
      <c r="M141" s="2">
        <f>'ExPostGross kWh_Biz'!M141+'ExPostGross kWh_Biz'!AF141+'ExPostGross kWh_Biz'!AY141+'ExPostGross kWh_Biz'!BR141</f>
        <v>0</v>
      </c>
      <c r="N141" s="2">
        <f>'ExPostGross kWh_Biz'!N141+'ExPostGross kWh_Biz'!AG141+'ExPostGross kWh_Biz'!AZ141+'ExPostGross kWh_Biz'!BS141</f>
        <v>0</v>
      </c>
      <c r="O141" s="2">
        <f>'ExPostGross kWh_Biz'!O141+'ExPostGross kWh_Biz'!AH141+'ExPostGross kWh_Biz'!BA141+'ExPostGross kWh_Biz'!BT141</f>
        <v>0</v>
      </c>
      <c r="P141" s="2">
        <f>'ExPostGross kWh_Biz'!P141+'ExPostGross kWh_Biz'!AI141+'ExPostGross kWh_Biz'!BB141+'ExPostGross kWh_Biz'!BU141</f>
        <v>0</v>
      </c>
      <c r="Q141" s="2">
        <f>'ExPostGross kWh_Biz'!Q141+'ExPostGross kWh_Biz'!AJ141+'ExPostGross kWh_Biz'!BC141+'ExPostGross kWh_Biz'!BV141</f>
        <v>0</v>
      </c>
      <c r="R141" s="25">
        <f t="shared" si="16"/>
        <v>0</v>
      </c>
      <c r="T141" s="3"/>
    </row>
    <row r="142" spans="1:20" x14ac:dyDescent="0.25">
      <c r="A142" s="161"/>
      <c r="B142" s="29" t="s">
        <v>33</v>
      </c>
      <c r="C142" s="2">
        <f>'ExPostGross kWh_Biz'!C142+'ExPostGross kWh_Biz'!V142+'ExPostGross kWh_Biz'!AO142+'ExPostGross kWh_Biz'!BH142</f>
        <v>0</v>
      </c>
      <c r="D142" s="2">
        <f>'ExPostGross kWh_Biz'!D142+'ExPostGross kWh_Biz'!W142+'ExPostGross kWh_Biz'!AP142+'ExPostGross kWh_Biz'!BI142</f>
        <v>0</v>
      </c>
      <c r="E142" s="2">
        <f>'ExPostGross kWh_Biz'!E142+'ExPostGross kWh_Biz'!X142+'ExPostGross kWh_Biz'!AQ142+'ExPostGross kWh_Biz'!BJ142</f>
        <v>0</v>
      </c>
      <c r="F142" s="2">
        <f>'ExPostGross kWh_Biz'!F142+'ExPostGross kWh_Biz'!Y142+'ExPostGross kWh_Biz'!AR142+'ExPostGross kWh_Biz'!BK142</f>
        <v>0</v>
      </c>
      <c r="G142" s="2">
        <f>'ExPostGross kWh_Biz'!G142+'ExPostGross kWh_Biz'!Z142+'ExPostGross kWh_Biz'!AS142+'ExPostGross kWh_Biz'!BL142</f>
        <v>0</v>
      </c>
      <c r="H142" s="2">
        <f>'ExPostGross kWh_Biz'!H142+'ExPostGross kWh_Biz'!AA142+'ExPostGross kWh_Biz'!AT142+'ExPostGross kWh_Biz'!BM142</f>
        <v>0</v>
      </c>
      <c r="I142" s="2">
        <f>'ExPostGross kWh_Biz'!I142+'ExPostGross kWh_Biz'!AB142+'ExPostGross kWh_Biz'!AU142+'ExPostGross kWh_Biz'!BN142</f>
        <v>0</v>
      </c>
      <c r="J142" s="2">
        <f>'ExPostGross kWh_Biz'!J142+'ExPostGross kWh_Biz'!AC142+'ExPostGross kWh_Biz'!AV142+'ExPostGross kWh_Biz'!BO142</f>
        <v>0</v>
      </c>
      <c r="K142" s="2">
        <f>'ExPostGross kWh_Biz'!K142+'ExPostGross kWh_Biz'!AD142+'ExPostGross kWh_Biz'!AW142+'ExPostGross kWh_Biz'!BP142</f>
        <v>0</v>
      </c>
      <c r="L142" s="2">
        <f>'ExPostGross kWh_Biz'!L142+'ExPostGross kWh_Biz'!AE142+'ExPostGross kWh_Biz'!AX142+'ExPostGross kWh_Biz'!BQ142</f>
        <v>0</v>
      </c>
      <c r="M142" s="2">
        <f>'ExPostGross kWh_Biz'!M142+'ExPostGross kWh_Biz'!AF142+'ExPostGross kWh_Biz'!AY142+'ExPostGross kWh_Biz'!BR142</f>
        <v>0</v>
      </c>
      <c r="N142" s="2">
        <f>'ExPostGross kWh_Biz'!N142+'ExPostGross kWh_Biz'!AG142+'ExPostGross kWh_Biz'!AZ142+'ExPostGross kWh_Biz'!BS142</f>
        <v>0</v>
      </c>
      <c r="O142" s="2">
        <f>'ExPostGross kWh_Biz'!O142+'ExPostGross kWh_Biz'!AH142+'ExPostGross kWh_Biz'!BA142+'ExPostGross kWh_Biz'!BT142</f>
        <v>0</v>
      </c>
      <c r="P142" s="2">
        <f>'ExPostGross kWh_Biz'!P142+'ExPostGross kWh_Biz'!AI142+'ExPostGross kWh_Biz'!BB142+'ExPostGross kWh_Biz'!BU142</f>
        <v>0</v>
      </c>
      <c r="Q142" s="2">
        <f>'ExPostGross kWh_Biz'!Q142+'ExPostGross kWh_Biz'!AJ142+'ExPostGross kWh_Biz'!BC142+'ExPostGross kWh_Biz'!BV142</f>
        <v>0</v>
      </c>
      <c r="R142" s="25">
        <f t="shared" si="16"/>
        <v>0</v>
      </c>
      <c r="T142" s="3"/>
    </row>
    <row r="143" spans="1:20" x14ac:dyDescent="0.25">
      <c r="A143" s="161"/>
      <c r="B143" s="29" t="s">
        <v>32</v>
      </c>
      <c r="C143" s="2">
        <f>'ExPostGross kWh_Biz'!C143+'ExPostGross kWh_Biz'!V143+'ExPostGross kWh_Biz'!AO143+'ExPostGross kWh_Biz'!BH143</f>
        <v>0</v>
      </c>
      <c r="D143" s="2">
        <f>'ExPostGross kWh_Biz'!D143+'ExPostGross kWh_Biz'!W143+'ExPostGross kWh_Biz'!AP143+'ExPostGross kWh_Biz'!BI143</f>
        <v>0</v>
      </c>
      <c r="E143" s="2">
        <f>'ExPostGross kWh_Biz'!E143+'ExPostGross kWh_Biz'!X143+'ExPostGross kWh_Biz'!AQ143+'ExPostGross kWh_Biz'!BJ143</f>
        <v>0</v>
      </c>
      <c r="F143" s="2">
        <f>'ExPostGross kWh_Biz'!F143+'ExPostGross kWh_Biz'!Y143+'ExPostGross kWh_Biz'!AR143+'ExPostGross kWh_Biz'!BK143</f>
        <v>0</v>
      </c>
      <c r="G143" s="2">
        <f>'ExPostGross kWh_Biz'!G143+'ExPostGross kWh_Biz'!Z143+'ExPostGross kWh_Biz'!AS143+'ExPostGross kWh_Biz'!BL143</f>
        <v>0</v>
      </c>
      <c r="H143" s="2">
        <f>'ExPostGross kWh_Biz'!H143+'ExPostGross kWh_Biz'!AA143+'ExPostGross kWh_Biz'!AT143+'ExPostGross kWh_Biz'!BM143</f>
        <v>0</v>
      </c>
      <c r="I143" s="2">
        <f>'ExPostGross kWh_Biz'!I143+'ExPostGross kWh_Biz'!AB143+'ExPostGross kWh_Biz'!AU143+'ExPostGross kWh_Biz'!BN143</f>
        <v>0</v>
      </c>
      <c r="J143" s="2">
        <f>'ExPostGross kWh_Biz'!J143+'ExPostGross kWh_Biz'!AC143+'ExPostGross kWh_Biz'!AV143+'ExPostGross kWh_Biz'!BO143</f>
        <v>0</v>
      </c>
      <c r="K143" s="2">
        <f>'ExPostGross kWh_Biz'!K143+'ExPostGross kWh_Biz'!AD143+'ExPostGross kWh_Biz'!AW143+'ExPostGross kWh_Biz'!BP143</f>
        <v>0</v>
      </c>
      <c r="L143" s="2">
        <f>'ExPostGross kWh_Biz'!L143+'ExPostGross kWh_Biz'!AE143+'ExPostGross kWh_Biz'!AX143+'ExPostGross kWh_Biz'!BQ143</f>
        <v>0</v>
      </c>
      <c r="M143" s="2">
        <f>'ExPostGross kWh_Biz'!M143+'ExPostGross kWh_Biz'!AF143+'ExPostGross kWh_Biz'!AY143+'ExPostGross kWh_Biz'!BR143</f>
        <v>0</v>
      </c>
      <c r="N143" s="2">
        <f>'ExPostGross kWh_Biz'!N143+'ExPostGross kWh_Biz'!AG143+'ExPostGross kWh_Biz'!AZ143+'ExPostGross kWh_Biz'!BS143</f>
        <v>0</v>
      </c>
      <c r="O143" s="2">
        <f>'ExPostGross kWh_Biz'!O143+'ExPostGross kWh_Biz'!AH143+'ExPostGross kWh_Biz'!BA143+'ExPostGross kWh_Biz'!BT143</f>
        <v>0</v>
      </c>
      <c r="P143" s="2">
        <f>'ExPostGross kWh_Biz'!P143+'ExPostGross kWh_Biz'!AI143+'ExPostGross kWh_Biz'!BB143+'ExPostGross kWh_Biz'!BU143</f>
        <v>0</v>
      </c>
      <c r="Q143" s="2">
        <f>'ExPostGross kWh_Biz'!Q143+'ExPostGross kWh_Biz'!AJ143+'ExPostGross kWh_Biz'!BC143+'ExPostGross kWh_Biz'!BV143</f>
        <v>0</v>
      </c>
      <c r="R143" s="25">
        <f t="shared" si="16"/>
        <v>0</v>
      </c>
      <c r="T143" s="3"/>
    </row>
    <row r="144" spans="1:20" ht="15.75" thickBot="1" x14ac:dyDescent="0.3">
      <c r="A144" s="162"/>
      <c r="B144" s="29" t="s">
        <v>31</v>
      </c>
      <c r="C144" s="2">
        <f>'ExPostGross kWh_Biz'!C144+'ExPostGross kWh_Biz'!V144+'ExPostGross kWh_Biz'!AO144+'ExPostGross kWh_Biz'!BH144</f>
        <v>0</v>
      </c>
      <c r="D144" s="2">
        <f>'ExPostGross kWh_Biz'!D144+'ExPostGross kWh_Biz'!W144+'ExPostGross kWh_Biz'!AP144+'ExPostGross kWh_Biz'!BI144</f>
        <v>0</v>
      </c>
      <c r="E144" s="2">
        <f>'ExPostGross kWh_Biz'!E144+'ExPostGross kWh_Biz'!X144+'ExPostGross kWh_Biz'!AQ144+'ExPostGross kWh_Biz'!BJ144</f>
        <v>0</v>
      </c>
      <c r="F144" s="2">
        <f>'ExPostGross kWh_Biz'!F144+'ExPostGross kWh_Biz'!Y144+'ExPostGross kWh_Biz'!AR144+'ExPostGross kWh_Biz'!BK144</f>
        <v>0</v>
      </c>
      <c r="G144" s="2">
        <f>'ExPostGross kWh_Biz'!G144+'ExPostGross kWh_Biz'!Z144+'ExPostGross kWh_Biz'!AS144+'ExPostGross kWh_Biz'!BL144</f>
        <v>0</v>
      </c>
      <c r="H144" s="2">
        <f>'ExPostGross kWh_Biz'!H144+'ExPostGross kWh_Biz'!AA144+'ExPostGross kWh_Biz'!AT144+'ExPostGross kWh_Biz'!BM144</f>
        <v>0</v>
      </c>
      <c r="I144" s="2">
        <f>'ExPostGross kWh_Biz'!I144+'ExPostGross kWh_Biz'!AB144+'ExPostGross kWh_Biz'!AU144+'ExPostGross kWh_Biz'!BN144</f>
        <v>0</v>
      </c>
      <c r="J144" s="2">
        <f>'ExPostGross kWh_Biz'!J144+'ExPostGross kWh_Biz'!AC144+'ExPostGross kWh_Biz'!AV144+'ExPostGross kWh_Biz'!BO144</f>
        <v>0</v>
      </c>
      <c r="K144" s="2">
        <f>'ExPostGross kWh_Biz'!K144+'ExPostGross kWh_Biz'!AD144+'ExPostGross kWh_Biz'!AW144+'ExPostGross kWh_Biz'!BP144</f>
        <v>0</v>
      </c>
      <c r="L144" s="2">
        <f>'ExPostGross kWh_Biz'!L144+'ExPostGross kWh_Biz'!AE144+'ExPostGross kWh_Biz'!AX144+'ExPostGross kWh_Biz'!BQ144</f>
        <v>0</v>
      </c>
      <c r="M144" s="2">
        <f>'ExPostGross kWh_Biz'!M144+'ExPostGross kWh_Biz'!AF144+'ExPostGross kWh_Biz'!AY144+'ExPostGross kWh_Biz'!BR144</f>
        <v>0</v>
      </c>
      <c r="N144" s="2">
        <f>'ExPostGross kWh_Biz'!N144+'ExPostGross kWh_Biz'!AG144+'ExPostGross kWh_Biz'!AZ144+'ExPostGross kWh_Biz'!BS144</f>
        <v>0</v>
      </c>
      <c r="O144" s="2">
        <f>'ExPostGross kWh_Biz'!O144+'ExPostGross kWh_Biz'!AH144+'ExPostGross kWh_Biz'!BA144+'ExPostGross kWh_Biz'!BT144</f>
        <v>0</v>
      </c>
      <c r="P144" s="2">
        <f>'ExPostGross kWh_Biz'!P144+'ExPostGross kWh_Biz'!AI144+'ExPostGross kWh_Biz'!BB144+'ExPostGross kWh_Biz'!BU144</f>
        <v>0</v>
      </c>
      <c r="Q144" s="2">
        <f>'ExPostGross kWh_Biz'!Q144+'ExPostGross kWh_Biz'!AJ144+'ExPostGross kWh_Biz'!BC144+'ExPostGross kWh_Biz'!BV144</f>
        <v>0</v>
      </c>
      <c r="R144" s="25">
        <f t="shared" si="16"/>
        <v>0</v>
      </c>
      <c r="T144" s="3"/>
    </row>
    <row r="145" spans="1:20" ht="21.75" thickBot="1" x14ac:dyDescent="0.3">
      <c r="A145" s="28"/>
      <c r="B145" s="9" t="s">
        <v>13</v>
      </c>
      <c r="C145" s="8">
        <f>SUM(C132:C144)</f>
        <v>0</v>
      </c>
      <c r="D145" s="8">
        <f t="shared" ref="D145:Q145" si="17">SUM(D132:D144)</f>
        <v>0</v>
      </c>
      <c r="E145" s="8">
        <f t="shared" si="17"/>
        <v>483726.8634999998</v>
      </c>
      <c r="F145" s="8">
        <f t="shared" si="17"/>
        <v>187569.60016446275</v>
      </c>
      <c r="G145" s="8">
        <f t="shared" si="17"/>
        <v>0</v>
      </c>
      <c r="H145" s="8">
        <f t="shared" si="17"/>
        <v>5621.3369391535089</v>
      </c>
      <c r="I145" s="8">
        <f t="shared" si="17"/>
        <v>0</v>
      </c>
      <c r="J145" s="8">
        <f t="shared" si="17"/>
        <v>34279.96140936733</v>
      </c>
      <c r="K145" s="8">
        <f t="shared" si="17"/>
        <v>37513.920032892551</v>
      </c>
      <c r="L145" s="8">
        <f t="shared" si="17"/>
        <v>0</v>
      </c>
      <c r="M145" s="8">
        <f t="shared" si="17"/>
        <v>31692.794510547155</v>
      </c>
      <c r="N145" s="8">
        <f t="shared" si="17"/>
        <v>7361.9235300767541</v>
      </c>
      <c r="O145" s="8">
        <f t="shared" si="17"/>
        <v>0</v>
      </c>
      <c r="P145" s="8">
        <f t="shared" si="17"/>
        <v>0</v>
      </c>
      <c r="Q145" s="8">
        <f t="shared" si="17"/>
        <v>0</v>
      </c>
      <c r="R145" s="7">
        <f t="shared" si="16"/>
        <v>787766.40008649998</v>
      </c>
      <c r="T145" s="3"/>
    </row>
    <row r="146" spans="1:20" ht="21.75" thickBot="1" x14ac:dyDescent="0.3">
      <c r="A146" s="28"/>
      <c r="R146" s="77">
        <f>SUM(C132:Q144)</f>
        <v>787766.40008649987</v>
      </c>
      <c r="T146" s="3"/>
    </row>
    <row r="147" spans="1:20" ht="21.75" thickBot="1" x14ac:dyDescent="0.3">
      <c r="A147" s="28"/>
      <c r="B147" s="14" t="s">
        <v>11</v>
      </c>
      <c r="C147" s="58" t="s">
        <v>26</v>
      </c>
      <c r="D147" s="58" t="s">
        <v>25</v>
      </c>
      <c r="E147" s="58" t="s">
        <v>24</v>
      </c>
      <c r="F147" s="58" t="s">
        <v>23</v>
      </c>
      <c r="G147" s="58" t="s">
        <v>22</v>
      </c>
      <c r="H147" s="58" t="s">
        <v>21</v>
      </c>
      <c r="I147" s="58" t="s">
        <v>20</v>
      </c>
      <c r="J147" s="58" t="s">
        <v>19</v>
      </c>
      <c r="K147" s="58" t="s">
        <v>18</v>
      </c>
      <c r="L147" s="58" t="s">
        <v>17</v>
      </c>
      <c r="M147" s="58" t="s">
        <v>16</v>
      </c>
      <c r="N147" s="58" t="s">
        <v>15</v>
      </c>
      <c r="O147" s="58" t="s">
        <v>26</v>
      </c>
      <c r="P147" s="58" t="s">
        <v>25</v>
      </c>
      <c r="Q147" s="58" t="s">
        <v>24</v>
      </c>
      <c r="R147" s="54" t="s">
        <v>10</v>
      </c>
      <c r="T147" s="3"/>
    </row>
    <row r="148" spans="1:20" ht="15" customHeight="1" x14ac:dyDescent="0.25">
      <c r="A148" s="166" t="s">
        <v>82</v>
      </c>
      <c r="B148" s="23" t="s">
        <v>43</v>
      </c>
      <c r="C148" s="12">
        <f>'ExPostGross kWh_Biz'!C148+'ExPostGross kWh_Biz'!V148+'ExPostGross kWh_Biz'!AO148+'ExPostGross kWh_Biz'!BH148</f>
        <v>0</v>
      </c>
      <c r="D148" s="12">
        <f>'ExPostGross kWh_Biz'!D148+'ExPostGross kWh_Biz'!W148+'ExPostGross kWh_Biz'!AP148+'ExPostGross kWh_Biz'!BI148</f>
        <v>0</v>
      </c>
      <c r="E148" s="12">
        <f>'ExPostGross kWh_Biz'!E148+'ExPostGross kWh_Biz'!X148+'ExPostGross kWh_Biz'!AQ148+'ExPostGross kWh_Biz'!BJ148</f>
        <v>0</v>
      </c>
      <c r="F148" s="12">
        <f>'ExPostGross kWh_Biz'!F148+'ExPostGross kWh_Biz'!Y148+'ExPostGross kWh_Biz'!AR148+'ExPostGross kWh_Biz'!BK148</f>
        <v>0</v>
      </c>
      <c r="G148" s="12">
        <f>'ExPostGross kWh_Biz'!G148+'ExPostGross kWh_Biz'!Z148+'ExPostGross kWh_Biz'!AS148+'ExPostGross kWh_Biz'!BL148</f>
        <v>0</v>
      </c>
      <c r="H148" s="12">
        <f>'ExPostGross kWh_Biz'!H148+'ExPostGross kWh_Biz'!AA148+'ExPostGross kWh_Biz'!AT148+'ExPostGross kWh_Biz'!BM148</f>
        <v>0</v>
      </c>
      <c r="I148" s="12">
        <f>'ExPostGross kWh_Biz'!I148+'ExPostGross kWh_Biz'!AB148+'ExPostGross kWh_Biz'!AU148+'ExPostGross kWh_Biz'!BN148</f>
        <v>0</v>
      </c>
      <c r="J148" s="12">
        <f>'ExPostGross kWh_Biz'!J148+'ExPostGross kWh_Biz'!AC148+'ExPostGross kWh_Biz'!AV148+'ExPostGross kWh_Biz'!BO148</f>
        <v>0</v>
      </c>
      <c r="K148" s="12">
        <f>'ExPostGross kWh_Biz'!K148+'ExPostGross kWh_Biz'!AD148+'ExPostGross kWh_Biz'!AW148+'ExPostGross kWh_Biz'!BP148</f>
        <v>0</v>
      </c>
      <c r="L148" s="12">
        <f>'ExPostGross kWh_Biz'!L148+'ExPostGross kWh_Biz'!AE148+'ExPostGross kWh_Biz'!AX148+'ExPostGross kWh_Biz'!BQ148</f>
        <v>0</v>
      </c>
      <c r="M148" s="12">
        <f>'ExPostGross kWh_Biz'!M148+'ExPostGross kWh_Biz'!AF148+'ExPostGross kWh_Biz'!AY148+'ExPostGross kWh_Biz'!BR148</f>
        <v>0</v>
      </c>
      <c r="N148" s="12">
        <f>'ExPostGross kWh_Biz'!N148+'ExPostGross kWh_Biz'!AG148+'ExPostGross kWh_Biz'!AZ148+'ExPostGross kWh_Biz'!BS148</f>
        <v>0</v>
      </c>
      <c r="O148" s="12">
        <f>'ExPostGross kWh_Biz'!O148+'ExPostGross kWh_Biz'!AH148+'ExPostGross kWh_Biz'!BA148+'ExPostGross kWh_Biz'!BT148</f>
        <v>0</v>
      </c>
      <c r="P148" s="12">
        <f>'ExPostGross kWh_Biz'!P148+'ExPostGross kWh_Biz'!AI148+'ExPostGross kWh_Biz'!BB148+'ExPostGross kWh_Biz'!BU148</f>
        <v>0</v>
      </c>
      <c r="Q148" s="12">
        <f>'ExPostGross kWh_Biz'!Q148+'ExPostGross kWh_Biz'!AJ148+'ExPostGross kWh_Biz'!BC148+'ExPostGross kWh_Biz'!BV148</f>
        <v>0</v>
      </c>
      <c r="R148" s="26">
        <f t="shared" ref="R148:R161" si="18">SUM(C148:Q148)</f>
        <v>0</v>
      </c>
      <c r="T148" s="3"/>
    </row>
    <row r="149" spans="1:20" x14ac:dyDescent="0.25">
      <c r="A149" s="167"/>
      <c r="B149" s="5" t="s">
        <v>42</v>
      </c>
      <c r="C149" s="2">
        <f>'ExPostGross kWh_Biz'!C149+'ExPostGross kWh_Biz'!V149+'ExPostGross kWh_Biz'!AO149+'ExPostGross kWh_Biz'!BH149</f>
        <v>0</v>
      </c>
      <c r="D149" s="2">
        <f>'ExPostGross kWh_Biz'!D149+'ExPostGross kWh_Biz'!W149+'ExPostGross kWh_Biz'!AP149+'ExPostGross kWh_Biz'!BI149</f>
        <v>0</v>
      </c>
      <c r="E149" s="2">
        <f>'ExPostGross kWh_Biz'!E149+'ExPostGross kWh_Biz'!X149+'ExPostGross kWh_Biz'!AQ149+'ExPostGross kWh_Biz'!BJ149</f>
        <v>0</v>
      </c>
      <c r="F149" s="2">
        <f>'ExPostGross kWh_Biz'!F149+'ExPostGross kWh_Biz'!Y149+'ExPostGross kWh_Biz'!AR149+'ExPostGross kWh_Biz'!BK149</f>
        <v>0</v>
      </c>
      <c r="G149" s="2">
        <f>'ExPostGross kWh_Biz'!G149+'ExPostGross kWh_Biz'!Z149+'ExPostGross kWh_Biz'!AS149+'ExPostGross kWh_Biz'!BL149</f>
        <v>0</v>
      </c>
      <c r="H149" s="2">
        <f>'ExPostGross kWh_Biz'!H149+'ExPostGross kWh_Biz'!AA149+'ExPostGross kWh_Biz'!AT149+'ExPostGross kWh_Biz'!BM149</f>
        <v>0</v>
      </c>
      <c r="I149" s="2">
        <f>'ExPostGross kWh_Biz'!I149+'ExPostGross kWh_Biz'!AB149+'ExPostGross kWh_Biz'!AU149+'ExPostGross kWh_Biz'!BN149</f>
        <v>0</v>
      </c>
      <c r="J149" s="2">
        <f>'ExPostGross kWh_Biz'!J149+'ExPostGross kWh_Biz'!AC149+'ExPostGross kWh_Biz'!AV149+'ExPostGross kWh_Biz'!BO149</f>
        <v>0</v>
      </c>
      <c r="K149" s="2">
        <f>'ExPostGross kWh_Biz'!K149+'ExPostGross kWh_Biz'!AD149+'ExPostGross kWh_Biz'!AW149+'ExPostGross kWh_Biz'!BP149</f>
        <v>0</v>
      </c>
      <c r="L149" s="2">
        <f>'ExPostGross kWh_Biz'!L149+'ExPostGross kWh_Biz'!AE149+'ExPostGross kWh_Biz'!AX149+'ExPostGross kWh_Biz'!BQ149</f>
        <v>0</v>
      </c>
      <c r="M149" s="2">
        <f>'ExPostGross kWh_Biz'!M149+'ExPostGross kWh_Biz'!AF149+'ExPostGross kWh_Biz'!AY149+'ExPostGross kWh_Biz'!BR149</f>
        <v>0</v>
      </c>
      <c r="N149" s="2">
        <f>'ExPostGross kWh_Biz'!N149+'ExPostGross kWh_Biz'!AG149+'ExPostGross kWh_Biz'!AZ149+'ExPostGross kWh_Biz'!BS149</f>
        <v>0</v>
      </c>
      <c r="O149" s="2">
        <f>'ExPostGross kWh_Biz'!O149+'ExPostGross kWh_Biz'!AH149+'ExPostGross kWh_Biz'!BA149+'ExPostGross kWh_Biz'!BT149</f>
        <v>0</v>
      </c>
      <c r="P149" s="2">
        <f>'ExPostGross kWh_Biz'!P149+'ExPostGross kWh_Biz'!AI149+'ExPostGross kWh_Biz'!BB149+'ExPostGross kWh_Biz'!BU149</f>
        <v>0</v>
      </c>
      <c r="Q149" s="2">
        <f>'ExPostGross kWh_Biz'!Q149+'ExPostGross kWh_Biz'!AJ149+'ExPostGross kWh_Biz'!BC149+'ExPostGross kWh_Biz'!BV149</f>
        <v>0</v>
      </c>
      <c r="R149" s="25">
        <f t="shared" si="18"/>
        <v>0</v>
      </c>
      <c r="T149" s="3"/>
    </row>
    <row r="150" spans="1:20" x14ac:dyDescent="0.25">
      <c r="A150" s="167"/>
      <c r="B150" s="4" t="s">
        <v>41</v>
      </c>
      <c r="C150" s="2">
        <f>'ExPostGross kWh_Biz'!C150+'ExPostGross kWh_Biz'!V150+'ExPostGross kWh_Biz'!AO150+'ExPostGross kWh_Biz'!BH150</f>
        <v>0</v>
      </c>
      <c r="D150" s="2">
        <f>'ExPostGross kWh_Biz'!D150+'ExPostGross kWh_Biz'!W150+'ExPostGross kWh_Biz'!AP150+'ExPostGross kWh_Biz'!BI150</f>
        <v>0</v>
      </c>
      <c r="E150" s="2">
        <f>'ExPostGross kWh_Biz'!E150+'ExPostGross kWh_Biz'!X150+'ExPostGross kWh_Biz'!AQ150+'ExPostGross kWh_Biz'!BJ150</f>
        <v>0</v>
      </c>
      <c r="F150" s="2">
        <f>'ExPostGross kWh_Biz'!F150+'ExPostGross kWh_Biz'!Y150+'ExPostGross kWh_Biz'!AR150+'ExPostGross kWh_Biz'!BK150</f>
        <v>0</v>
      </c>
      <c r="G150" s="2">
        <f>'ExPostGross kWh_Biz'!G150+'ExPostGross kWh_Biz'!Z150+'ExPostGross kWh_Biz'!AS150+'ExPostGross kWh_Biz'!BL150</f>
        <v>0</v>
      </c>
      <c r="H150" s="2">
        <f>'ExPostGross kWh_Biz'!H150+'ExPostGross kWh_Biz'!AA150+'ExPostGross kWh_Biz'!AT150+'ExPostGross kWh_Biz'!BM150</f>
        <v>0</v>
      </c>
      <c r="I150" s="2">
        <f>'ExPostGross kWh_Biz'!I150+'ExPostGross kWh_Biz'!AB150+'ExPostGross kWh_Biz'!AU150+'ExPostGross kWh_Biz'!BN150</f>
        <v>0</v>
      </c>
      <c r="J150" s="2">
        <f>'ExPostGross kWh_Biz'!J150+'ExPostGross kWh_Biz'!AC150+'ExPostGross kWh_Biz'!AV150+'ExPostGross kWh_Biz'!BO150</f>
        <v>0</v>
      </c>
      <c r="K150" s="2">
        <f>'ExPostGross kWh_Biz'!K150+'ExPostGross kWh_Biz'!AD150+'ExPostGross kWh_Biz'!AW150+'ExPostGross kWh_Biz'!BP150</f>
        <v>0</v>
      </c>
      <c r="L150" s="2">
        <f>'ExPostGross kWh_Biz'!L150+'ExPostGross kWh_Biz'!AE150+'ExPostGross kWh_Biz'!AX150+'ExPostGross kWh_Biz'!BQ150</f>
        <v>0</v>
      </c>
      <c r="M150" s="2">
        <f>'ExPostGross kWh_Biz'!M150+'ExPostGross kWh_Biz'!AF150+'ExPostGross kWh_Biz'!AY150+'ExPostGross kWh_Biz'!BR150</f>
        <v>0</v>
      </c>
      <c r="N150" s="2">
        <f>'ExPostGross kWh_Biz'!N150+'ExPostGross kWh_Biz'!AG150+'ExPostGross kWh_Biz'!AZ150+'ExPostGross kWh_Biz'!BS150</f>
        <v>0</v>
      </c>
      <c r="O150" s="2">
        <f>'ExPostGross kWh_Biz'!O150+'ExPostGross kWh_Biz'!AH150+'ExPostGross kWh_Biz'!BA150+'ExPostGross kWh_Biz'!BT150</f>
        <v>0</v>
      </c>
      <c r="P150" s="2">
        <f>'ExPostGross kWh_Biz'!P150+'ExPostGross kWh_Biz'!AI150+'ExPostGross kWh_Biz'!BB150+'ExPostGross kWh_Biz'!BU150</f>
        <v>0</v>
      </c>
      <c r="Q150" s="2">
        <f>'ExPostGross kWh_Biz'!Q150+'ExPostGross kWh_Biz'!AJ150+'ExPostGross kWh_Biz'!BC150+'ExPostGross kWh_Biz'!BV150</f>
        <v>0</v>
      </c>
      <c r="R150" s="25">
        <f t="shared" si="18"/>
        <v>0</v>
      </c>
      <c r="T150" s="3"/>
    </row>
    <row r="151" spans="1:20" x14ac:dyDescent="0.25">
      <c r="A151" s="167"/>
      <c r="B151" s="4" t="s">
        <v>40</v>
      </c>
      <c r="C151" s="2">
        <f>'ExPostGross kWh_Biz'!C151+'ExPostGross kWh_Biz'!V151+'ExPostGross kWh_Biz'!AO151+'ExPostGross kWh_Biz'!BH151</f>
        <v>0</v>
      </c>
      <c r="D151" s="2">
        <f>'ExPostGross kWh_Biz'!D151+'ExPostGross kWh_Biz'!W151+'ExPostGross kWh_Biz'!AP151+'ExPostGross kWh_Biz'!BI151</f>
        <v>0</v>
      </c>
      <c r="E151" s="2">
        <f>'ExPostGross kWh_Biz'!E151+'ExPostGross kWh_Biz'!X151+'ExPostGross kWh_Biz'!AQ151+'ExPostGross kWh_Biz'!BJ151</f>
        <v>0</v>
      </c>
      <c r="F151" s="2">
        <f>'ExPostGross kWh_Biz'!F151+'ExPostGross kWh_Biz'!Y151+'ExPostGross kWh_Biz'!AR151+'ExPostGross kWh_Biz'!BK151</f>
        <v>0</v>
      </c>
      <c r="G151" s="2">
        <f>'ExPostGross kWh_Biz'!G151+'ExPostGross kWh_Biz'!Z151+'ExPostGross kWh_Biz'!AS151+'ExPostGross kWh_Biz'!BL151</f>
        <v>0</v>
      </c>
      <c r="H151" s="2">
        <f>'ExPostGross kWh_Biz'!H151+'ExPostGross kWh_Biz'!AA151+'ExPostGross kWh_Biz'!AT151+'ExPostGross kWh_Biz'!BM151</f>
        <v>0</v>
      </c>
      <c r="I151" s="2">
        <f>'ExPostGross kWh_Biz'!I151+'ExPostGross kWh_Biz'!AB151+'ExPostGross kWh_Biz'!AU151+'ExPostGross kWh_Biz'!BN151</f>
        <v>0</v>
      </c>
      <c r="J151" s="2">
        <f>'ExPostGross kWh_Biz'!J151+'ExPostGross kWh_Biz'!AC151+'ExPostGross kWh_Biz'!AV151+'ExPostGross kWh_Biz'!BO151</f>
        <v>0</v>
      </c>
      <c r="K151" s="2">
        <f>'ExPostGross kWh_Biz'!K151+'ExPostGross kWh_Biz'!AD151+'ExPostGross kWh_Biz'!AW151+'ExPostGross kWh_Biz'!BP151</f>
        <v>0</v>
      </c>
      <c r="L151" s="2">
        <f>'ExPostGross kWh_Biz'!L151+'ExPostGross kWh_Biz'!AE151+'ExPostGross kWh_Biz'!AX151+'ExPostGross kWh_Biz'!BQ151</f>
        <v>0</v>
      </c>
      <c r="M151" s="2">
        <f>'ExPostGross kWh_Biz'!M151+'ExPostGross kWh_Biz'!AF151+'ExPostGross kWh_Biz'!AY151+'ExPostGross kWh_Biz'!BR151</f>
        <v>0</v>
      </c>
      <c r="N151" s="2">
        <f>'ExPostGross kWh_Biz'!N151+'ExPostGross kWh_Biz'!AG151+'ExPostGross kWh_Biz'!AZ151+'ExPostGross kWh_Biz'!BS151</f>
        <v>0</v>
      </c>
      <c r="O151" s="2">
        <f>'ExPostGross kWh_Biz'!O151+'ExPostGross kWh_Biz'!AH151+'ExPostGross kWh_Biz'!BA151+'ExPostGross kWh_Biz'!BT151</f>
        <v>0</v>
      </c>
      <c r="P151" s="2">
        <f>'ExPostGross kWh_Biz'!P151+'ExPostGross kWh_Biz'!AI151+'ExPostGross kWh_Biz'!BB151+'ExPostGross kWh_Biz'!BU151</f>
        <v>0</v>
      </c>
      <c r="Q151" s="2">
        <f>'ExPostGross kWh_Biz'!Q151+'ExPostGross kWh_Biz'!AJ151+'ExPostGross kWh_Biz'!BC151+'ExPostGross kWh_Biz'!BV151</f>
        <v>0</v>
      </c>
      <c r="R151" s="25">
        <f t="shared" si="18"/>
        <v>0</v>
      </c>
      <c r="T151" s="3"/>
    </row>
    <row r="152" spans="1:20" x14ac:dyDescent="0.25">
      <c r="A152" s="167"/>
      <c r="B152" s="5" t="s">
        <v>39</v>
      </c>
      <c r="C152" s="2">
        <f>'ExPostGross kWh_Biz'!C152+'ExPostGross kWh_Biz'!V152+'ExPostGross kWh_Biz'!AO152+'ExPostGross kWh_Biz'!BH152</f>
        <v>0</v>
      </c>
      <c r="D152" s="2">
        <f>'ExPostGross kWh_Biz'!D152+'ExPostGross kWh_Biz'!W152+'ExPostGross kWh_Biz'!AP152+'ExPostGross kWh_Biz'!BI152</f>
        <v>0</v>
      </c>
      <c r="E152" s="2">
        <f>'ExPostGross kWh_Biz'!E152+'ExPostGross kWh_Biz'!X152+'ExPostGross kWh_Biz'!AQ152+'ExPostGross kWh_Biz'!BJ152</f>
        <v>0</v>
      </c>
      <c r="F152" s="2">
        <f>'ExPostGross kWh_Biz'!F152+'ExPostGross kWh_Biz'!Y152+'ExPostGross kWh_Biz'!AR152+'ExPostGross kWh_Biz'!BK152</f>
        <v>0</v>
      </c>
      <c r="G152" s="2">
        <f>'ExPostGross kWh_Biz'!G152+'ExPostGross kWh_Biz'!Z152+'ExPostGross kWh_Biz'!AS152+'ExPostGross kWh_Biz'!BL152</f>
        <v>0</v>
      </c>
      <c r="H152" s="2">
        <f>'ExPostGross kWh_Biz'!H152+'ExPostGross kWh_Biz'!AA152+'ExPostGross kWh_Biz'!AT152+'ExPostGross kWh_Biz'!BM152</f>
        <v>0</v>
      </c>
      <c r="I152" s="2">
        <f>'ExPostGross kWh_Biz'!I152+'ExPostGross kWh_Biz'!AB152+'ExPostGross kWh_Biz'!AU152+'ExPostGross kWh_Biz'!BN152</f>
        <v>0</v>
      </c>
      <c r="J152" s="2">
        <f>'ExPostGross kWh_Biz'!J152+'ExPostGross kWh_Biz'!AC152+'ExPostGross kWh_Biz'!AV152+'ExPostGross kWh_Biz'!BO152</f>
        <v>0</v>
      </c>
      <c r="K152" s="2">
        <f>'ExPostGross kWh_Biz'!K152+'ExPostGross kWh_Biz'!AD152+'ExPostGross kWh_Biz'!AW152+'ExPostGross kWh_Biz'!BP152</f>
        <v>0</v>
      </c>
      <c r="L152" s="2">
        <f>'ExPostGross kWh_Biz'!L152+'ExPostGross kWh_Biz'!AE152+'ExPostGross kWh_Biz'!AX152+'ExPostGross kWh_Biz'!BQ152</f>
        <v>0</v>
      </c>
      <c r="M152" s="2">
        <f>'ExPostGross kWh_Biz'!M152+'ExPostGross kWh_Biz'!AF152+'ExPostGross kWh_Biz'!AY152+'ExPostGross kWh_Biz'!BR152</f>
        <v>0</v>
      </c>
      <c r="N152" s="2">
        <f>'ExPostGross kWh_Biz'!N152+'ExPostGross kWh_Biz'!AG152+'ExPostGross kWh_Biz'!AZ152+'ExPostGross kWh_Biz'!BS152</f>
        <v>0</v>
      </c>
      <c r="O152" s="2">
        <f>'ExPostGross kWh_Biz'!O152+'ExPostGross kWh_Biz'!AH152+'ExPostGross kWh_Biz'!BA152+'ExPostGross kWh_Biz'!BT152</f>
        <v>0</v>
      </c>
      <c r="P152" s="2">
        <f>'ExPostGross kWh_Biz'!P152+'ExPostGross kWh_Biz'!AI152+'ExPostGross kWh_Biz'!BB152+'ExPostGross kWh_Biz'!BU152</f>
        <v>0</v>
      </c>
      <c r="Q152" s="2">
        <f>'ExPostGross kWh_Biz'!Q152+'ExPostGross kWh_Biz'!AJ152+'ExPostGross kWh_Biz'!BC152+'ExPostGross kWh_Biz'!BV152</f>
        <v>0</v>
      </c>
      <c r="R152" s="25">
        <f t="shared" si="18"/>
        <v>0</v>
      </c>
      <c r="T152" s="3"/>
    </row>
    <row r="153" spans="1:20" x14ac:dyDescent="0.25">
      <c r="A153" s="167"/>
      <c r="B153" s="4" t="s">
        <v>38</v>
      </c>
      <c r="C153" s="2">
        <f>'ExPostGross kWh_Biz'!C153+'ExPostGross kWh_Biz'!V153+'ExPostGross kWh_Biz'!AO153+'ExPostGross kWh_Biz'!BH153</f>
        <v>0</v>
      </c>
      <c r="D153" s="2">
        <f>'ExPostGross kWh_Biz'!D153+'ExPostGross kWh_Biz'!W153+'ExPostGross kWh_Biz'!AP153+'ExPostGross kWh_Biz'!BI153</f>
        <v>0</v>
      </c>
      <c r="E153" s="2">
        <f>'ExPostGross kWh_Biz'!E153+'ExPostGross kWh_Biz'!X153+'ExPostGross kWh_Biz'!AQ153+'ExPostGross kWh_Biz'!BJ153</f>
        <v>0</v>
      </c>
      <c r="F153" s="2">
        <f>'ExPostGross kWh_Biz'!F153+'ExPostGross kWh_Biz'!Y153+'ExPostGross kWh_Biz'!AR153+'ExPostGross kWh_Biz'!BK153</f>
        <v>0</v>
      </c>
      <c r="G153" s="2">
        <f>'ExPostGross kWh_Biz'!G153+'ExPostGross kWh_Biz'!Z153+'ExPostGross kWh_Biz'!AS153+'ExPostGross kWh_Biz'!BL153</f>
        <v>0</v>
      </c>
      <c r="H153" s="2">
        <f>'ExPostGross kWh_Biz'!H153+'ExPostGross kWh_Biz'!AA153+'ExPostGross kWh_Biz'!AT153+'ExPostGross kWh_Biz'!BM153</f>
        <v>0</v>
      </c>
      <c r="I153" s="2">
        <f>'ExPostGross kWh_Biz'!I153+'ExPostGross kWh_Biz'!AB153+'ExPostGross kWh_Biz'!AU153+'ExPostGross kWh_Biz'!BN153</f>
        <v>0</v>
      </c>
      <c r="J153" s="2">
        <f>'ExPostGross kWh_Biz'!J153+'ExPostGross kWh_Biz'!AC153+'ExPostGross kWh_Biz'!AV153+'ExPostGross kWh_Biz'!BO153</f>
        <v>0</v>
      </c>
      <c r="K153" s="2">
        <f>'ExPostGross kWh_Biz'!K153+'ExPostGross kWh_Biz'!AD153+'ExPostGross kWh_Biz'!AW153+'ExPostGross kWh_Biz'!BP153</f>
        <v>0</v>
      </c>
      <c r="L153" s="2">
        <f>'ExPostGross kWh_Biz'!L153+'ExPostGross kWh_Biz'!AE153+'ExPostGross kWh_Biz'!AX153+'ExPostGross kWh_Biz'!BQ153</f>
        <v>0</v>
      </c>
      <c r="M153" s="2">
        <f>'ExPostGross kWh_Biz'!M153+'ExPostGross kWh_Biz'!AF153+'ExPostGross kWh_Biz'!AY153+'ExPostGross kWh_Biz'!BR153</f>
        <v>0</v>
      </c>
      <c r="N153" s="2">
        <f>'ExPostGross kWh_Biz'!N153+'ExPostGross kWh_Biz'!AG153+'ExPostGross kWh_Biz'!AZ153+'ExPostGross kWh_Biz'!BS153</f>
        <v>0</v>
      </c>
      <c r="O153" s="2">
        <f>'ExPostGross kWh_Biz'!O153+'ExPostGross kWh_Biz'!AH153+'ExPostGross kWh_Biz'!BA153+'ExPostGross kWh_Biz'!BT153</f>
        <v>0</v>
      </c>
      <c r="P153" s="2">
        <f>'ExPostGross kWh_Biz'!P153+'ExPostGross kWh_Biz'!AI153+'ExPostGross kWh_Biz'!BB153+'ExPostGross kWh_Biz'!BU153</f>
        <v>0</v>
      </c>
      <c r="Q153" s="2">
        <f>'ExPostGross kWh_Biz'!Q153+'ExPostGross kWh_Biz'!AJ153+'ExPostGross kWh_Biz'!BC153+'ExPostGross kWh_Biz'!BV153</f>
        <v>0</v>
      </c>
      <c r="R153" s="25">
        <f t="shared" si="18"/>
        <v>0</v>
      </c>
      <c r="T153" s="3"/>
    </row>
    <row r="154" spans="1:20" x14ac:dyDescent="0.25">
      <c r="A154" s="167"/>
      <c r="B154" s="4" t="s">
        <v>37</v>
      </c>
      <c r="C154" s="2">
        <f>'ExPostGross kWh_Biz'!C154+'ExPostGross kWh_Biz'!V154+'ExPostGross kWh_Biz'!AO154+'ExPostGross kWh_Biz'!BH154</f>
        <v>0</v>
      </c>
      <c r="D154" s="2">
        <f>'ExPostGross kWh_Biz'!D154+'ExPostGross kWh_Biz'!W154+'ExPostGross kWh_Biz'!AP154+'ExPostGross kWh_Biz'!BI154</f>
        <v>0</v>
      </c>
      <c r="E154" s="2">
        <f>'ExPostGross kWh_Biz'!E154+'ExPostGross kWh_Biz'!X154+'ExPostGross kWh_Biz'!AQ154+'ExPostGross kWh_Biz'!BJ154</f>
        <v>0</v>
      </c>
      <c r="F154" s="2">
        <f>'ExPostGross kWh_Biz'!F154+'ExPostGross kWh_Biz'!Y154+'ExPostGross kWh_Biz'!AR154+'ExPostGross kWh_Biz'!BK154</f>
        <v>0</v>
      </c>
      <c r="G154" s="2">
        <f>'ExPostGross kWh_Biz'!G154+'ExPostGross kWh_Biz'!Z154+'ExPostGross kWh_Biz'!AS154+'ExPostGross kWh_Biz'!BL154</f>
        <v>0</v>
      </c>
      <c r="H154" s="2">
        <f>'ExPostGross kWh_Biz'!H154+'ExPostGross kWh_Biz'!AA154+'ExPostGross kWh_Biz'!AT154+'ExPostGross kWh_Biz'!BM154</f>
        <v>0</v>
      </c>
      <c r="I154" s="2">
        <f>'ExPostGross kWh_Biz'!I154+'ExPostGross kWh_Biz'!AB154+'ExPostGross kWh_Biz'!AU154+'ExPostGross kWh_Biz'!BN154</f>
        <v>0</v>
      </c>
      <c r="J154" s="2">
        <f>'ExPostGross kWh_Biz'!J154+'ExPostGross kWh_Biz'!AC154+'ExPostGross kWh_Biz'!AV154+'ExPostGross kWh_Biz'!BO154</f>
        <v>0</v>
      </c>
      <c r="K154" s="2">
        <f>'ExPostGross kWh_Biz'!K154+'ExPostGross kWh_Biz'!AD154+'ExPostGross kWh_Biz'!AW154+'ExPostGross kWh_Biz'!BP154</f>
        <v>0</v>
      </c>
      <c r="L154" s="2">
        <f>'ExPostGross kWh_Biz'!L154+'ExPostGross kWh_Biz'!AE154+'ExPostGross kWh_Biz'!AX154+'ExPostGross kWh_Biz'!BQ154</f>
        <v>0</v>
      </c>
      <c r="M154" s="2">
        <f>'ExPostGross kWh_Biz'!M154+'ExPostGross kWh_Biz'!AF154+'ExPostGross kWh_Biz'!AY154+'ExPostGross kWh_Biz'!BR154</f>
        <v>0</v>
      </c>
      <c r="N154" s="2">
        <f>'ExPostGross kWh_Biz'!N154+'ExPostGross kWh_Biz'!AG154+'ExPostGross kWh_Biz'!AZ154+'ExPostGross kWh_Biz'!BS154</f>
        <v>0</v>
      </c>
      <c r="O154" s="2">
        <f>'ExPostGross kWh_Biz'!O154+'ExPostGross kWh_Biz'!AH154+'ExPostGross kWh_Biz'!BA154+'ExPostGross kWh_Biz'!BT154</f>
        <v>0</v>
      </c>
      <c r="P154" s="2">
        <f>'ExPostGross kWh_Biz'!P154+'ExPostGross kWh_Biz'!AI154+'ExPostGross kWh_Biz'!BB154+'ExPostGross kWh_Biz'!BU154</f>
        <v>0</v>
      </c>
      <c r="Q154" s="2">
        <f>'ExPostGross kWh_Biz'!Q154+'ExPostGross kWh_Biz'!AJ154+'ExPostGross kWh_Biz'!BC154+'ExPostGross kWh_Biz'!BV154</f>
        <v>0</v>
      </c>
      <c r="R154" s="25">
        <f t="shared" si="18"/>
        <v>0</v>
      </c>
      <c r="T154" s="3"/>
    </row>
    <row r="155" spans="1:20" x14ac:dyDescent="0.25">
      <c r="A155" s="167"/>
      <c r="B155" s="4" t="s">
        <v>36</v>
      </c>
      <c r="C155" s="2">
        <f>'ExPostGross kWh_Biz'!C155+'ExPostGross kWh_Biz'!V155+'ExPostGross kWh_Biz'!AO155+'ExPostGross kWh_Biz'!BH155</f>
        <v>0</v>
      </c>
      <c r="D155" s="2">
        <f>'ExPostGross kWh_Biz'!D155+'ExPostGross kWh_Biz'!W155+'ExPostGross kWh_Biz'!AP155+'ExPostGross kWh_Biz'!BI155</f>
        <v>0</v>
      </c>
      <c r="E155" s="2">
        <f>'ExPostGross kWh_Biz'!E155+'ExPostGross kWh_Biz'!X155+'ExPostGross kWh_Biz'!AQ155+'ExPostGross kWh_Biz'!BJ155</f>
        <v>0</v>
      </c>
      <c r="F155" s="2">
        <f>'ExPostGross kWh_Biz'!F155+'ExPostGross kWh_Biz'!Y155+'ExPostGross kWh_Biz'!AR155+'ExPostGross kWh_Biz'!BK155</f>
        <v>0</v>
      </c>
      <c r="G155" s="2">
        <f>'ExPostGross kWh_Biz'!G155+'ExPostGross kWh_Biz'!Z155+'ExPostGross kWh_Biz'!AS155+'ExPostGross kWh_Biz'!BL155</f>
        <v>0</v>
      </c>
      <c r="H155" s="2">
        <f>'ExPostGross kWh_Biz'!H155+'ExPostGross kWh_Biz'!AA155+'ExPostGross kWh_Biz'!AT155+'ExPostGross kWh_Biz'!BM155</f>
        <v>0</v>
      </c>
      <c r="I155" s="2">
        <f>'ExPostGross kWh_Biz'!I155+'ExPostGross kWh_Biz'!AB155+'ExPostGross kWh_Biz'!AU155+'ExPostGross kWh_Biz'!BN155</f>
        <v>0</v>
      </c>
      <c r="J155" s="2">
        <f>'ExPostGross kWh_Biz'!J155+'ExPostGross kWh_Biz'!AC155+'ExPostGross kWh_Biz'!AV155+'ExPostGross kWh_Biz'!BO155</f>
        <v>0</v>
      </c>
      <c r="K155" s="2">
        <f>'ExPostGross kWh_Biz'!K155+'ExPostGross kWh_Biz'!AD155+'ExPostGross kWh_Biz'!AW155+'ExPostGross kWh_Biz'!BP155</f>
        <v>0</v>
      </c>
      <c r="L155" s="2">
        <f>'ExPostGross kWh_Biz'!L155+'ExPostGross kWh_Biz'!AE155+'ExPostGross kWh_Biz'!AX155+'ExPostGross kWh_Biz'!BQ155</f>
        <v>0</v>
      </c>
      <c r="M155" s="2">
        <f>'ExPostGross kWh_Biz'!M155+'ExPostGross kWh_Biz'!AF155+'ExPostGross kWh_Biz'!AY155+'ExPostGross kWh_Biz'!BR155</f>
        <v>0</v>
      </c>
      <c r="N155" s="2">
        <f>'ExPostGross kWh_Biz'!N155+'ExPostGross kWh_Biz'!AG155+'ExPostGross kWh_Biz'!AZ155+'ExPostGross kWh_Biz'!BS155</f>
        <v>0</v>
      </c>
      <c r="O155" s="2">
        <f>'ExPostGross kWh_Biz'!O155+'ExPostGross kWh_Biz'!AH155+'ExPostGross kWh_Biz'!BA155+'ExPostGross kWh_Biz'!BT155</f>
        <v>0</v>
      </c>
      <c r="P155" s="2">
        <f>'ExPostGross kWh_Biz'!P155+'ExPostGross kWh_Biz'!AI155+'ExPostGross kWh_Biz'!BB155+'ExPostGross kWh_Biz'!BU155</f>
        <v>0</v>
      </c>
      <c r="Q155" s="2">
        <f>'ExPostGross kWh_Biz'!Q155+'ExPostGross kWh_Biz'!AJ155+'ExPostGross kWh_Biz'!BC155+'ExPostGross kWh_Biz'!BV155</f>
        <v>0</v>
      </c>
      <c r="R155" s="25">
        <f t="shared" si="18"/>
        <v>0</v>
      </c>
      <c r="T155" s="3"/>
    </row>
    <row r="156" spans="1:20" x14ac:dyDescent="0.25">
      <c r="A156" s="167"/>
      <c r="B156" s="4" t="s">
        <v>35</v>
      </c>
      <c r="C156" s="2">
        <f>'ExPostGross kWh_Biz'!C156+'ExPostGross kWh_Biz'!V156+'ExPostGross kWh_Biz'!AO156+'ExPostGross kWh_Biz'!BH156</f>
        <v>0</v>
      </c>
      <c r="D156" s="2">
        <f>'ExPostGross kWh_Biz'!D156+'ExPostGross kWh_Biz'!W156+'ExPostGross kWh_Biz'!AP156+'ExPostGross kWh_Biz'!BI156</f>
        <v>0</v>
      </c>
      <c r="E156" s="2">
        <f>'ExPostGross kWh_Biz'!E156+'ExPostGross kWh_Biz'!X156+'ExPostGross kWh_Biz'!AQ156+'ExPostGross kWh_Biz'!BJ156</f>
        <v>0</v>
      </c>
      <c r="F156" s="2">
        <f>'ExPostGross kWh_Biz'!F156+'ExPostGross kWh_Biz'!Y156+'ExPostGross kWh_Biz'!AR156+'ExPostGross kWh_Biz'!BK156</f>
        <v>0</v>
      </c>
      <c r="G156" s="2">
        <f>'ExPostGross kWh_Biz'!G156+'ExPostGross kWh_Biz'!Z156+'ExPostGross kWh_Biz'!AS156+'ExPostGross kWh_Biz'!BL156</f>
        <v>0</v>
      </c>
      <c r="H156" s="2">
        <f>'ExPostGross kWh_Biz'!H156+'ExPostGross kWh_Biz'!AA156+'ExPostGross kWh_Biz'!AT156+'ExPostGross kWh_Biz'!BM156</f>
        <v>0</v>
      </c>
      <c r="I156" s="2">
        <f>'ExPostGross kWh_Biz'!I156+'ExPostGross kWh_Biz'!AB156+'ExPostGross kWh_Biz'!AU156+'ExPostGross kWh_Biz'!BN156</f>
        <v>0</v>
      </c>
      <c r="J156" s="2">
        <f>'ExPostGross kWh_Biz'!J156+'ExPostGross kWh_Biz'!AC156+'ExPostGross kWh_Biz'!AV156+'ExPostGross kWh_Biz'!BO156</f>
        <v>0</v>
      </c>
      <c r="K156" s="2">
        <f>'ExPostGross kWh_Biz'!K156+'ExPostGross kWh_Biz'!AD156+'ExPostGross kWh_Biz'!AW156+'ExPostGross kWh_Biz'!BP156</f>
        <v>0</v>
      </c>
      <c r="L156" s="2">
        <f>'ExPostGross kWh_Biz'!L156+'ExPostGross kWh_Biz'!AE156+'ExPostGross kWh_Biz'!AX156+'ExPostGross kWh_Biz'!BQ156</f>
        <v>0</v>
      </c>
      <c r="M156" s="2">
        <f>'ExPostGross kWh_Biz'!M156+'ExPostGross kWh_Biz'!AF156+'ExPostGross kWh_Biz'!AY156+'ExPostGross kWh_Biz'!BR156</f>
        <v>0</v>
      </c>
      <c r="N156" s="2">
        <f>'ExPostGross kWh_Biz'!N156+'ExPostGross kWh_Biz'!AG156+'ExPostGross kWh_Biz'!AZ156+'ExPostGross kWh_Biz'!BS156</f>
        <v>0</v>
      </c>
      <c r="O156" s="2">
        <f>'ExPostGross kWh_Biz'!O156+'ExPostGross kWh_Biz'!AH156+'ExPostGross kWh_Biz'!BA156+'ExPostGross kWh_Biz'!BT156</f>
        <v>0</v>
      </c>
      <c r="P156" s="2">
        <f>'ExPostGross kWh_Biz'!P156+'ExPostGross kWh_Biz'!AI156+'ExPostGross kWh_Biz'!BB156+'ExPostGross kWh_Biz'!BU156</f>
        <v>0</v>
      </c>
      <c r="Q156" s="2">
        <f>'ExPostGross kWh_Biz'!Q156+'ExPostGross kWh_Biz'!AJ156+'ExPostGross kWh_Biz'!BC156+'ExPostGross kWh_Biz'!BV156</f>
        <v>0</v>
      </c>
      <c r="R156" s="25">
        <f t="shared" si="18"/>
        <v>0</v>
      </c>
      <c r="T156" s="3"/>
    </row>
    <row r="157" spans="1:20" x14ac:dyDescent="0.25">
      <c r="A157" s="167"/>
      <c r="B157" s="4" t="s">
        <v>34</v>
      </c>
      <c r="C157" s="2">
        <f>'ExPostGross kWh_Biz'!C157+'ExPostGross kWh_Biz'!V157+'ExPostGross kWh_Biz'!AO157+'ExPostGross kWh_Biz'!BH157</f>
        <v>0</v>
      </c>
      <c r="D157" s="2">
        <f>'ExPostGross kWh_Biz'!D157+'ExPostGross kWh_Biz'!W157+'ExPostGross kWh_Biz'!AP157+'ExPostGross kWh_Biz'!BI157</f>
        <v>0</v>
      </c>
      <c r="E157" s="2">
        <f>'ExPostGross kWh_Biz'!E157+'ExPostGross kWh_Biz'!X157+'ExPostGross kWh_Biz'!AQ157+'ExPostGross kWh_Biz'!BJ157</f>
        <v>0</v>
      </c>
      <c r="F157" s="2">
        <f>'ExPostGross kWh_Biz'!F157+'ExPostGross kWh_Biz'!Y157+'ExPostGross kWh_Biz'!AR157+'ExPostGross kWh_Biz'!BK157</f>
        <v>0</v>
      </c>
      <c r="G157" s="2">
        <f>'ExPostGross kWh_Biz'!G157+'ExPostGross kWh_Biz'!Z157+'ExPostGross kWh_Biz'!AS157+'ExPostGross kWh_Biz'!BL157</f>
        <v>0</v>
      </c>
      <c r="H157" s="2">
        <f>'ExPostGross kWh_Biz'!H157+'ExPostGross kWh_Biz'!AA157+'ExPostGross kWh_Biz'!AT157+'ExPostGross kWh_Biz'!BM157</f>
        <v>0</v>
      </c>
      <c r="I157" s="2">
        <f>'ExPostGross kWh_Biz'!I157+'ExPostGross kWh_Biz'!AB157+'ExPostGross kWh_Biz'!AU157+'ExPostGross kWh_Biz'!BN157</f>
        <v>0</v>
      </c>
      <c r="J157" s="2">
        <f>'ExPostGross kWh_Biz'!J157+'ExPostGross kWh_Biz'!AC157+'ExPostGross kWh_Biz'!AV157+'ExPostGross kWh_Biz'!BO157</f>
        <v>0</v>
      </c>
      <c r="K157" s="2">
        <f>'ExPostGross kWh_Biz'!K157+'ExPostGross kWh_Biz'!AD157+'ExPostGross kWh_Biz'!AW157+'ExPostGross kWh_Biz'!BP157</f>
        <v>0</v>
      </c>
      <c r="L157" s="2">
        <f>'ExPostGross kWh_Biz'!L157+'ExPostGross kWh_Biz'!AE157+'ExPostGross kWh_Biz'!AX157+'ExPostGross kWh_Biz'!BQ157</f>
        <v>0</v>
      </c>
      <c r="M157" s="2">
        <f>'ExPostGross kWh_Biz'!M157+'ExPostGross kWh_Biz'!AF157+'ExPostGross kWh_Biz'!AY157+'ExPostGross kWh_Biz'!BR157</f>
        <v>0</v>
      </c>
      <c r="N157" s="2">
        <f>'ExPostGross kWh_Biz'!N157+'ExPostGross kWh_Biz'!AG157+'ExPostGross kWh_Biz'!AZ157+'ExPostGross kWh_Biz'!BS157</f>
        <v>0</v>
      </c>
      <c r="O157" s="2">
        <f>'ExPostGross kWh_Biz'!O157+'ExPostGross kWh_Biz'!AH157+'ExPostGross kWh_Biz'!BA157+'ExPostGross kWh_Biz'!BT157</f>
        <v>0</v>
      </c>
      <c r="P157" s="2">
        <f>'ExPostGross kWh_Biz'!P157+'ExPostGross kWh_Biz'!AI157+'ExPostGross kWh_Biz'!BB157+'ExPostGross kWh_Biz'!BU157</f>
        <v>0</v>
      </c>
      <c r="Q157" s="2">
        <f>'ExPostGross kWh_Biz'!Q157+'ExPostGross kWh_Biz'!AJ157+'ExPostGross kWh_Biz'!BC157+'ExPostGross kWh_Biz'!BV157</f>
        <v>0</v>
      </c>
      <c r="R157" s="25">
        <f t="shared" si="18"/>
        <v>0</v>
      </c>
      <c r="T157" s="3"/>
    </row>
    <row r="158" spans="1:20" x14ac:dyDescent="0.25">
      <c r="A158" s="167"/>
      <c r="B158" s="29" t="s">
        <v>33</v>
      </c>
      <c r="C158" s="2">
        <f>'ExPostGross kWh_Biz'!C158+'ExPostGross kWh_Biz'!V158+'ExPostGross kWh_Biz'!AO158+'ExPostGross kWh_Biz'!BH158</f>
        <v>0</v>
      </c>
      <c r="D158" s="2">
        <f>'ExPostGross kWh_Biz'!D158+'ExPostGross kWh_Biz'!W158+'ExPostGross kWh_Biz'!AP158+'ExPostGross kWh_Biz'!BI158</f>
        <v>0</v>
      </c>
      <c r="E158" s="2">
        <f>'ExPostGross kWh_Biz'!E158+'ExPostGross kWh_Biz'!X158+'ExPostGross kWh_Biz'!AQ158+'ExPostGross kWh_Biz'!BJ158</f>
        <v>0</v>
      </c>
      <c r="F158" s="2">
        <f>'ExPostGross kWh_Biz'!F158+'ExPostGross kWh_Biz'!Y158+'ExPostGross kWh_Biz'!AR158+'ExPostGross kWh_Biz'!BK158</f>
        <v>0</v>
      </c>
      <c r="G158" s="2">
        <f>'ExPostGross kWh_Biz'!G158+'ExPostGross kWh_Biz'!Z158+'ExPostGross kWh_Biz'!AS158+'ExPostGross kWh_Biz'!BL158</f>
        <v>0</v>
      </c>
      <c r="H158" s="2">
        <f>'ExPostGross kWh_Biz'!H158+'ExPostGross kWh_Biz'!AA158+'ExPostGross kWh_Biz'!AT158+'ExPostGross kWh_Biz'!BM158</f>
        <v>0</v>
      </c>
      <c r="I158" s="2">
        <f>'ExPostGross kWh_Biz'!I158+'ExPostGross kWh_Biz'!AB158+'ExPostGross kWh_Biz'!AU158+'ExPostGross kWh_Biz'!BN158</f>
        <v>0</v>
      </c>
      <c r="J158" s="2">
        <f>'ExPostGross kWh_Biz'!J158+'ExPostGross kWh_Biz'!AC158+'ExPostGross kWh_Biz'!AV158+'ExPostGross kWh_Biz'!BO158</f>
        <v>0</v>
      </c>
      <c r="K158" s="2">
        <f>'ExPostGross kWh_Biz'!K158+'ExPostGross kWh_Biz'!AD158+'ExPostGross kWh_Biz'!AW158+'ExPostGross kWh_Biz'!BP158</f>
        <v>0</v>
      </c>
      <c r="L158" s="2">
        <f>'ExPostGross kWh_Biz'!L158+'ExPostGross kWh_Biz'!AE158+'ExPostGross kWh_Biz'!AX158+'ExPostGross kWh_Biz'!BQ158</f>
        <v>0</v>
      </c>
      <c r="M158" s="2">
        <f>'ExPostGross kWh_Biz'!M158+'ExPostGross kWh_Biz'!AF158+'ExPostGross kWh_Biz'!AY158+'ExPostGross kWh_Biz'!BR158</f>
        <v>0</v>
      </c>
      <c r="N158" s="2">
        <f>'ExPostGross kWh_Biz'!N158+'ExPostGross kWh_Biz'!AG158+'ExPostGross kWh_Biz'!AZ158+'ExPostGross kWh_Biz'!BS158</f>
        <v>0</v>
      </c>
      <c r="O158" s="2">
        <f>'ExPostGross kWh_Biz'!O158+'ExPostGross kWh_Biz'!AH158+'ExPostGross kWh_Biz'!BA158+'ExPostGross kWh_Biz'!BT158</f>
        <v>0</v>
      </c>
      <c r="P158" s="2">
        <f>'ExPostGross kWh_Biz'!P158+'ExPostGross kWh_Biz'!AI158+'ExPostGross kWh_Biz'!BB158+'ExPostGross kWh_Biz'!BU158</f>
        <v>0</v>
      </c>
      <c r="Q158" s="2">
        <f>'ExPostGross kWh_Biz'!Q158+'ExPostGross kWh_Biz'!AJ158+'ExPostGross kWh_Biz'!BC158+'ExPostGross kWh_Biz'!BV158</f>
        <v>0</v>
      </c>
      <c r="R158" s="25">
        <f t="shared" si="18"/>
        <v>0</v>
      </c>
      <c r="T158" s="3"/>
    </row>
    <row r="159" spans="1:20" x14ac:dyDescent="0.25">
      <c r="A159" s="167"/>
      <c r="B159" s="29" t="s">
        <v>32</v>
      </c>
      <c r="C159" s="2">
        <f>'ExPostGross kWh_Biz'!C159+'ExPostGross kWh_Biz'!V159+'ExPostGross kWh_Biz'!AO159+'ExPostGross kWh_Biz'!BH159</f>
        <v>0</v>
      </c>
      <c r="D159" s="2">
        <f>'ExPostGross kWh_Biz'!D159+'ExPostGross kWh_Biz'!W159+'ExPostGross kWh_Biz'!AP159+'ExPostGross kWh_Biz'!BI159</f>
        <v>0</v>
      </c>
      <c r="E159" s="2">
        <f>'ExPostGross kWh_Biz'!E159+'ExPostGross kWh_Biz'!X159+'ExPostGross kWh_Biz'!AQ159+'ExPostGross kWh_Biz'!BJ159</f>
        <v>0</v>
      </c>
      <c r="F159" s="2">
        <f>'ExPostGross kWh_Biz'!F159+'ExPostGross kWh_Biz'!Y159+'ExPostGross kWh_Biz'!AR159+'ExPostGross kWh_Biz'!BK159</f>
        <v>0</v>
      </c>
      <c r="G159" s="2">
        <f>'ExPostGross kWh_Biz'!G159+'ExPostGross kWh_Biz'!Z159+'ExPostGross kWh_Biz'!AS159+'ExPostGross kWh_Biz'!BL159</f>
        <v>0</v>
      </c>
      <c r="H159" s="2">
        <f>'ExPostGross kWh_Biz'!H159+'ExPostGross kWh_Biz'!AA159+'ExPostGross kWh_Biz'!AT159+'ExPostGross kWh_Biz'!BM159</f>
        <v>0</v>
      </c>
      <c r="I159" s="2">
        <f>'ExPostGross kWh_Biz'!I159+'ExPostGross kWh_Biz'!AB159+'ExPostGross kWh_Biz'!AU159+'ExPostGross kWh_Biz'!BN159</f>
        <v>0</v>
      </c>
      <c r="J159" s="2">
        <f>'ExPostGross kWh_Biz'!J159+'ExPostGross kWh_Biz'!AC159+'ExPostGross kWh_Biz'!AV159+'ExPostGross kWh_Biz'!BO159</f>
        <v>0</v>
      </c>
      <c r="K159" s="2">
        <f>'ExPostGross kWh_Biz'!K159+'ExPostGross kWh_Biz'!AD159+'ExPostGross kWh_Biz'!AW159+'ExPostGross kWh_Biz'!BP159</f>
        <v>0</v>
      </c>
      <c r="L159" s="2">
        <f>'ExPostGross kWh_Biz'!L159+'ExPostGross kWh_Biz'!AE159+'ExPostGross kWh_Biz'!AX159+'ExPostGross kWh_Biz'!BQ159</f>
        <v>0</v>
      </c>
      <c r="M159" s="2">
        <f>'ExPostGross kWh_Biz'!M159+'ExPostGross kWh_Biz'!AF159+'ExPostGross kWh_Biz'!AY159+'ExPostGross kWh_Biz'!BR159</f>
        <v>0</v>
      </c>
      <c r="N159" s="2">
        <f>'ExPostGross kWh_Biz'!N159+'ExPostGross kWh_Biz'!AG159+'ExPostGross kWh_Biz'!AZ159+'ExPostGross kWh_Biz'!BS159</f>
        <v>0</v>
      </c>
      <c r="O159" s="2">
        <f>'ExPostGross kWh_Biz'!O159+'ExPostGross kWh_Biz'!AH159+'ExPostGross kWh_Biz'!BA159+'ExPostGross kWh_Biz'!BT159</f>
        <v>0</v>
      </c>
      <c r="P159" s="2">
        <f>'ExPostGross kWh_Biz'!P159+'ExPostGross kWh_Biz'!AI159+'ExPostGross kWh_Biz'!BB159+'ExPostGross kWh_Biz'!BU159</f>
        <v>0</v>
      </c>
      <c r="Q159" s="2">
        <f>'ExPostGross kWh_Biz'!Q159+'ExPostGross kWh_Biz'!AJ159+'ExPostGross kWh_Biz'!BC159+'ExPostGross kWh_Biz'!BV159</f>
        <v>0</v>
      </c>
      <c r="R159" s="25">
        <f t="shared" si="18"/>
        <v>0</v>
      </c>
      <c r="T159" s="3"/>
    </row>
    <row r="160" spans="1:20" ht="15.75" thickBot="1" x14ac:dyDescent="0.3">
      <c r="A160" s="168"/>
      <c r="B160" s="29" t="s">
        <v>31</v>
      </c>
      <c r="C160" s="2">
        <f>'ExPostGross kWh_Biz'!C160+'ExPostGross kWh_Biz'!V160+'ExPostGross kWh_Biz'!AO160+'ExPostGross kWh_Biz'!BH160</f>
        <v>0</v>
      </c>
      <c r="D160" s="2">
        <f>'ExPostGross kWh_Biz'!D160+'ExPostGross kWh_Biz'!W160+'ExPostGross kWh_Biz'!AP160+'ExPostGross kWh_Biz'!BI160</f>
        <v>0</v>
      </c>
      <c r="E160" s="2">
        <f>'ExPostGross kWh_Biz'!E160+'ExPostGross kWh_Biz'!X160+'ExPostGross kWh_Biz'!AQ160+'ExPostGross kWh_Biz'!BJ160</f>
        <v>0</v>
      </c>
      <c r="F160" s="2">
        <f>'ExPostGross kWh_Biz'!F160+'ExPostGross kWh_Biz'!Y160+'ExPostGross kWh_Biz'!AR160+'ExPostGross kWh_Biz'!BK160</f>
        <v>0</v>
      </c>
      <c r="G160" s="2">
        <f>'ExPostGross kWh_Biz'!G160+'ExPostGross kWh_Biz'!Z160+'ExPostGross kWh_Biz'!AS160+'ExPostGross kWh_Biz'!BL160</f>
        <v>0</v>
      </c>
      <c r="H160" s="2">
        <f>'ExPostGross kWh_Biz'!H160+'ExPostGross kWh_Biz'!AA160+'ExPostGross kWh_Biz'!AT160+'ExPostGross kWh_Biz'!BM160</f>
        <v>0</v>
      </c>
      <c r="I160" s="2">
        <f>'ExPostGross kWh_Biz'!I160+'ExPostGross kWh_Biz'!AB160+'ExPostGross kWh_Biz'!AU160+'ExPostGross kWh_Biz'!BN160</f>
        <v>0</v>
      </c>
      <c r="J160" s="2">
        <f>'ExPostGross kWh_Biz'!J160+'ExPostGross kWh_Biz'!AC160+'ExPostGross kWh_Biz'!AV160+'ExPostGross kWh_Biz'!BO160</f>
        <v>0</v>
      </c>
      <c r="K160" s="2">
        <f>'ExPostGross kWh_Biz'!K160+'ExPostGross kWh_Biz'!AD160+'ExPostGross kWh_Biz'!AW160+'ExPostGross kWh_Biz'!BP160</f>
        <v>0</v>
      </c>
      <c r="L160" s="2">
        <f>'ExPostGross kWh_Biz'!L160+'ExPostGross kWh_Biz'!AE160+'ExPostGross kWh_Biz'!AX160+'ExPostGross kWh_Biz'!BQ160</f>
        <v>0</v>
      </c>
      <c r="M160" s="2">
        <f>'ExPostGross kWh_Biz'!M160+'ExPostGross kWh_Biz'!AF160+'ExPostGross kWh_Biz'!AY160+'ExPostGross kWh_Biz'!BR160</f>
        <v>0</v>
      </c>
      <c r="N160" s="2">
        <f>'ExPostGross kWh_Biz'!N160+'ExPostGross kWh_Biz'!AG160+'ExPostGross kWh_Biz'!AZ160+'ExPostGross kWh_Biz'!BS160</f>
        <v>0</v>
      </c>
      <c r="O160" s="2">
        <f>'ExPostGross kWh_Biz'!O160+'ExPostGross kWh_Biz'!AH160+'ExPostGross kWh_Biz'!BA160+'ExPostGross kWh_Biz'!BT160</f>
        <v>0</v>
      </c>
      <c r="P160" s="2">
        <f>'ExPostGross kWh_Biz'!P160+'ExPostGross kWh_Biz'!AI160+'ExPostGross kWh_Biz'!BB160+'ExPostGross kWh_Biz'!BU160</f>
        <v>0</v>
      </c>
      <c r="Q160" s="2">
        <f>'ExPostGross kWh_Biz'!Q160+'ExPostGross kWh_Biz'!AJ160+'ExPostGross kWh_Biz'!BC160+'ExPostGross kWh_Biz'!BV160</f>
        <v>0</v>
      </c>
      <c r="R160" s="25">
        <f t="shared" si="18"/>
        <v>0</v>
      </c>
      <c r="T160" s="3"/>
    </row>
    <row r="161" spans="1:35" ht="21.4" customHeight="1" thickBot="1" x14ac:dyDescent="0.3">
      <c r="B161" s="9" t="s">
        <v>13</v>
      </c>
      <c r="C161" s="8">
        <f>SUM(C148:C160)</f>
        <v>0</v>
      </c>
      <c r="D161" s="8">
        <f t="shared" ref="D161:Q161" si="19">SUM(D148:D160)</f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  <c r="H161" s="8">
        <f t="shared" si="19"/>
        <v>0</v>
      </c>
      <c r="I161" s="8">
        <f t="shared" si="19"/>
        <v>0</v>
      </c>
      <c r="J161" s="8">
        <f t="shared" si="19"/>
        <v>0</v>
      </c>
      <c r="K161" s="8">
        <f t="shared" si="19"/>
        <v>0</v>
      </c>
      <c r="L161" s="8">
        <f t="shared" si="19"/>
        <v>0</v>
      </c>
      <c r="M161" s="8">
        <f t="shared" si="19"/>
        <v>0</v>
      </c>
      <c r="N161" s="8">
        <f t="shared" si="19"/>
        <v>0</v>
      </c>
      <c r="O161" s="8">
        <f t="shared" si="19"/>
        <v>0</v>
      </c>
      <c r="P161" s="8">
        <f t="shared" si="19"/>
        <v>0</v>
      </c>
      <c r="Q161" s="8">
        <f t="shared" si="19"/>
        <v>0</v>
      </c>
      <c r="R161" s="7">
        <f t="shared" si="18"/>
        <v>0</v>
      </c>
      <c r="T161" s="3"/>
    </row>
    <row r="162" spans="1:35" ht="21.4" customHeight="1" thickBot="1" x14ac:dyDescent="0.3">
      <c r="R162" s="77">
        <f>SUM(C148:Q160)</f>
        <v>0</v>
      </c>
      <c r="T162" s="3"/>
    </row>
    <row r="163" spans="1:35" ht="21.4" customHeight="1" thickBot="1" x14ac:dyDescent="0.3">
      <c r="B163" s="14" t="s">
        <v>11</v>
      </c>
      <c r="C163" s="58" t="s">
        <v>26</v>
      </c>
      <c r="D163" s="58" t="s">
        <v>25</v>
      </c>
      <c r="E163" s="58" t="s">
        <v>24</v>
      </c>
      <c r="F163" s="58" t="s">
        <v>23</v>
      </c>
      <c r="G163" s="58" t="s">
        <v>22</v>
      </c>
      <c r="H163" s="58" t="s">
        <v>21</v>
      </c>
      <c r="I163" s="58" t="s">
        <v>20</v>
      </c>
      <c r="J163" s="58" t="s">
        <v>19</v>
      </c>
      <c r="K163" s="58" t="s">
        <v>18</v>
      </c>
      <c r="L163" s="58" t="s">
        <v>17</v>
      </c>
      <c r="M163" s="58" t="s">
        <v>16</v>
      </c>
      <c r="N163" s="58" t="s">
        <v>15</v>
      </c>
      <c r="O163" s="58" t="s">
        <v>26</v>
      </c>
      <c r="P163" s="58" t="s">
        <v>25</v>
      </c>
      <c r="Q163" s="58" t="s">
        <v>24</v>
      </c>
      <c r="R163" s="54" t="s">
        <v>10</v>
      </c>
      <c r="T163" s="86"/>
    </row>
    <row r="164" spans="1:35" ht="14.65" customHeight="1" x14ac:dyDescent="0.25">
      <c r="A164" s="160" t="s">
        <v>45</v>
      </c>
      <c r="B164" s="23" t="s">
        <v>43</v>
      </c>
      <c r="C164" s="12">
        <f>C20+C36+C52+C68+C84+C132</f>
        <v>0</v>
      </c>
      <c r="D164" s="12">
        <f t="shared" ref="D164:Q164" si="20">D20+D36+D52+D68+D84+D132</f>
        <v>0</v>
      </c>
      <c r="E164" s="12">
        <f t="shared" si="20"/>
        <v>55707.77240404598</v>
      </c>
      <c r="F164" s="12">
        <f t="shared" si="20"/>
        <v>0</v>
      </c>
      <c r="G164" s="12">
        <f t="shared" si="20"/>
        <v>0</v>
      </c>
      <c r="H164" s="12">
        <f t="shared" si="20"/>
        <v>351660.40174313844</v>
      </c>
      <c r="I164" s="12">
        <f t="shared" si="20"/>
        <v>0</v>
      </c>
      <c r="J164" s="12">
        <f t="shared" si="20"/>
        <v>240127.55641193147</v>
      </c>
      <c r="K164" s="12">
        <f t="shared" si="20"/>
        <v>649756</v>
      </c>
      <c r="L164" s="12">
        <f t="shared" si="20"/>
        <v>0</v>
      </c>
      <c r="M164" s="12">
        <f t="shared" si="20"/>
        <v>30750.2226607997</v>
      </c>
      <c r="N164" s="12">
        <f t="shared" si="20"/>
        <v>1330721.0100509371</v>
      </c>
      <c r="O164" s="12">
        <f t="shared" si="20"/>
        <v>0</v>
      </c>
      <c r="P164" s="12">
        <f t="shared" si="20"/>
        <v>0</v>
      </c>
      <c r="Q164" s="12">
        <f t="shared" si="20"/>
        <v>0</v>
      </c>
      <c r="R164" s="26">
        <f t="shared" ref="R164:R177" si="21">SUM(C164:Q164)</f>
        <v>2658722.9632708523</v>
      </c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</row>
    <row r="165" spans="1:35" x14ac:dyDescent="0.25">
      <c r="A165" s="161"/>
      <c r="B165" s="5" t="s">
        <v>42</v>
      </c>
      <c r="C165" s="2">
        <f t="shared" ref="C165:Q165" si="22">C21+C37+C53+C69+C85+C133</f>
        <v>0</v>
      </c>
      <c r="D165" s="2">
        <f t="shared" si="22"/>
        <v>0</v>
      </c>
      <c r="E165" s="2">
        <f t="shared" si="22"/>
        <v>0</v>
      </c>
      <c r="F165" s="2">
        <f t="shared" si="22"/>
        <v>9908.2635984287535</v>
      </c>
      <c r="G165" s="2">
        <f t="shared" si="22"/>
        <v>0</v>
      </c>
      <c r="H165" s="2">
        <f t="shared" si="22"/>
        <v>0</v>
      </c>
      <c r="I165" s="2">
        <f t="shared" si="22"/>
        <v>0</v>
      </c>
      <c r="J165" s="2">
        <f t="shared" si="22"/>
        <v>0</v>
      </c>
      <c r="K165" s="2">
        <f t="shared" si="22"/>
        <v>41560.698481669708</v>
      </c>
      <c r="L165" s="2">
        <f t="shared" si="22"/>
        <v>0</v>
      </c>
      <c r="M165" s="2">
        <f t="shared" si="22"/>
        <v>0</v>
      </c>
      <c r="N165" s="2">
        <f t="shared" si="22"/>
        <v>0</v>
      </c>
      <c r="O165" s="2">
        <f t="shared" si="22"/>
        <v>0</v>
      </c>
      <c r="P165" s="2">
        <f t="shared" si="22"/>
        <v>0</v>
      </c>
      <c r="Q165" s="2">
        <f t="shared" si="22"/>
        <v>0</v>
      </c>
      <c r="R165" s="25">
        <f t="shared" si="21"/>
        <v>51468.962080098463</v>
      </c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</row>
    <row r="166" spans="1:35" x14ac:dyDescent="0.25">
      <c r="A166" s="161"/>
      <c r="B166" s="4" t="s">
        <v>41</v>
      </c>
      <c r="C166" s="2">
        <f t="shared" ref="C166:Q166" si="23">C22+C38+C54+C70+C86+C134</f>
        <v>0</v>
      </c>
      <c r="D166" s="2">
        <f t="shared" si="23"/>
        <v>0</v>
      </c>
      <c r="E166" s="2">
        <f t="shared" si="23"/>
        <v>0</v>
      </c>
      <c r="F166" s="2">
        <f t="shared" si="23"/>
        <v>21395.670508517294</v>
      </c>
      <c r="G166" s="2">
        <f t="shared" si="23"/>
        <v>22115</v>
      </c>
      <c r="H166" s="2">
        <f t="shared" si="23"/>
        <v>0</v>
      </c>
      <c r="I166" s="2">
        <f t="shared" si="23"/>
        <v>0</v>
      </c>
      <c r="J166" s="2">
        <f t="shared" si="23"/>
        <v>24099.569397656582</v>
      </c>
      <c r="K166" s="2">
        <f t="shared" si="23"/>
        <v>13334.915633827812</v>
      </c>
      <c r="L166" s="2">
        <f t="shared" si="23"/>
        <v>12050.294483686726</v>
      </c>
      <c r="M166" s="2">
        <f t="shared" si="23"/>
        <v>89551.457847026773</v>
      </c>
      <c r="N166" s="2">
        <f t="shared" si="23"/>
        <v>29174.636065698243</v>
      </c>
      <c r="O166" s="2">
        <f t="shared" si="23"/>
        <v>0</v>
      </c>
      <c r="P166" s="2">
        <f t="shared" si="23"/>
        <v>0</v>
      </c>
      <c r="Q166" s="2">
        <f t="shared" si="23"/>
        <v>0</v>
      </c>
      <c r="R166" s="25">
        <f t="shared" si="21"/>
        <v>211721.54393641342</v>
      </c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</row>
    <row r="167" spans="1:35" x14ac:dyDescent="0.25">
      <c r="A167" s="161"/>
      <c r="B167" s="4" t="s">
        <v>40</v>
      </c>
      <c r="C167" s="2">
        <f t="shared" ref="C167:Q167" si="24">C23+C39+C55+C71+C87+C135</f>
        <v>0</v>
      </c>
      <c r="D167" s="2">
        <f t="shared" si="24"/>
        <v>108968.94750416839</v>
      </c>
      <c r="E167" s="2">
        <f t="shared" si="24"/>
        <v>764666.83944765525</v>
      </c>
      <c r="F167" s="2">
        <f t="shared" si="24"/>
        <v>339158.22503776057</v>
      </c>
      <c r="G167" s="2">
        <f t="shared" si="24"/>
        <v>590658.43464243063</v>
      </c>
      <c r="H167" s="2">
        <f t="shared" si="24"/>
        <v>670545.71845140087</v>
      </c>
      <c r="I167" s="2">
        <f t="shared" si="24"/>
        <v>193261.77669971794</v>
      </c>
      <c r="J167" s="2">
        <f t="shared" si="24"/>
        <v>375564.21368964517</v>
      </c>
      <c r="K167" s="2">
        <f t="shared" si="24"/>
        <v>1217671.4313846692</v>
      </c>
      <c r="L167" s="2">
        <f t="shared" si="24"/>
        <v>1386291.8187491503</v>
      </c>
      <c r="M167" s="2">
        <f t="shared" si="24"/>
        <v>1357453.4653816279</v>
      </c>
      <c r="N167" s="2">
        <f t="shared" si="24"/>
        <v>6201028.7415509885</v>
      </c>
      <c r="O167" s="2">
        <f t="shared" si="24"/>
        <v>0</v>
      </c>
      <c r="P167" s="2">
        <f t="shared" si="24"/>
        <v>0</v>
      </c>
      <c r="Q167" s="2">
        <f t="shared" si="24"/>
        <v>0</v>
      </c>
      <c r="R167" s="25">
        <f t="shared" si="21"/>
        <v>13205269.612539215</v>
      </c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</row>
    <row r="168" spans="1:35" x14ac:dyDescent="0.25">
      <c r="A168" s="161"/>
      <c r="B168" s="5" t="s">
        <v>39</v>
      </c>
      <c r="C168" s="2">
        <f t="shared" ref="C168:Q168" si="25">C24+C40+C56+C72+C88+C136</f>
        <v>0</v>
      </c>
      <c r="D168" s="2">
        <f t="shared" si="25"/>
        <v>0</v>
      </c>
      <c r="E168" s="2">
        <f t="shared" si="25"/>
        <v>0</v>
      </c>
      <c r="F168" s="2">
        <f t="shared" si="25"/>
        <v>0</v>
      </c>
      <c r="G168" s="2">
        <f t="shared" si="25"/>
        <v>0</v>
      </c>
      <c r="H168" s="2">
        <f t="shared" si="25"/>
        <v>0</v>
      </c>
      <c r="I168" s="2">
        <f t="shared" si="25"/>
        <v>0</v>
      </c>
      <c r="J168" s="2">
        <f t="shared" si="25"/>
        <v>0</v>
      </c>
      <c r="K168" s="2">
        <f t="shared" si="25"/>
        <v>0</v>
      </c>
      <c r="L168" s="2">
        <f t="shared" si="25"/>
        <v>0</v>
      </c>
      <c r="M168" s="2">
        <f t="shared" si="25"/>
        <v>0</v>
      </c>
      <c r="N168" s="2">
        <f t="shared" si="25"/>
        <v>0</v>
      </c>
      <c r="O168" s="2">
        <f t="shared" si="25"/>
        <v>0</v>
      </c>
      <c r="P168" s="2">
        <f t="shared" si="25"/>
        <v>0</v>
      </c>
      <c r="Q168" s="2">
        <f t="shared" si="25"/>
        <v>0</v>
      </c>
      <c r="R168" s="25">
        <f t="shared" si="21"/>
        <v>0</v>
      </c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</row>
    <row r="169" spans="1:35" x14ac:dyDescent="0.25">
      <c r="A169" s="161"/>
      <c r="B169" s="4" t="s">
        <v>38</v>
      </c>
      <c r="C169" s="2">
        <f t="shared" ref="C169:Q169" si="26">C25+C41+C57+C73+C89+C137</f>
        <v>0</v>
      </c>
      <c r="D169" s="2">
        <f t="shared" si="26"/>
        <v>0</v>
      </c>
      <c r="E169" s="2">
        <f t="shared" si="26"/>
        <v>0</v>
      </c>
      <c r="F169" s="2">
        <f t="shared" si="26"/>
        <v>0</v>
      </c>
      <c r="G169" s="2">
        <f t="shared" si="26"/>
        <v>0</v>
      </c>
      <c r="H169" s="2">
        <f t="shared" si="26"/>
        <v>0</v>
      </c>
      <c r="I169" s="2">
        <f t="shared" si="26"/>
        <v>0</v>
      </c>
      <c r="J169" s="2">
        <f t="shared" si="26"/>
        <v>0</v>
      </c>
      <c r="K169" s="2">
        <f t="shared" si="26"/>
        <v>0</v>
      </c>
      <c r="L169" s="2">
        <f t="shared" si="26"/>
        <v>0</v>
      </c>
      <c r="M169" s="2">
        <f t="shared" si="26"/>
        <v>0</v>
      </c>
      <c r="N169" s="2">
        <f t="shared" si="26"/>
        <v>0</v>
      </c>
      <c r="O169" s="2">
        <f t="shared" si="26"/>
        <v>0</v>
      </c>
      <c r="P169" s="2">
        <f t="shared" si="26"/>
        <v>0</v>
      </c>
      <c r="Q169" s="2">
        <f t="shared" si="26"/>
        <v>0</v>
      </c>
      <c r="R169" s="25">
        <f t="shared" si="21"/>
        <v>0</v>
      </c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</row>
    <row r="170" spans="1:35" x14ac:dyDescent="0.25">
      <c r="A170" s="161"/>
      <c r="B170" s="4" t="s">
        <v>37</v>
      </c>
      <c r="C170" s="2">
        <f t="shared" ref="C170:Q170" si="27">C26+C42+C58+C74+C90+C138</f>
        <v>0</v>
      </c>
      <c r="D170" s="2">
        <f t="shared" si="27"/>
        <v>8649.0099082083507</v>
      </c>
      <c r="E170" s="2">
        <f t="shared" si="27"/>
        <v>139923.45779745778</v>
      </c>
      <c r="F170" s="2">
        <f t="shared" si="27"/>
        <v>228896.11007822902</v>
      </c>
      <c r="G170" s="2">
        <f t="shared" si="27"/>
        <v>213022.15858387132</v>
      </c>
      <c r="H170" s="2">
        <f t="shared" si="27"/>
        <v>1457374.504124125</v>
      </c>
      <c r="I170" s="2">
        <f t="shared" si="27"/>
        <v>115127.80688826741</v>
      </c>
      <c r="J170" s="2">
        <f t="shared" si="27"/>
        <v>555143.19900126418</v>
      </c>
      <c r="K170" s="2">
        <f t="shared" si="27"/>
        <v>2250042.0107402154</v>
      </c>
      <c r="L170" s="2">
        <f t="shared" si="27"/>
        <v>1542454.3109775635</v>
      </c>
      <c r="M170" s="2">
        <f t="shared" si="27"/>
        <v>1359458.3756415774</v>
      </c>
      <c r="N170" s="2">
        <f t="shared" si="27"/>
        <v>9007828.8644244205</v>
      </c>
      <c r="O170" s="2">
        <f t="shared" si="27"/>
        <v>0</v>
      </c>
      <c r="P170" s="2">
        <f t="shared" si="27"/>
        <v>0</v>
      </c>
      <c r="Q170" s="2">
        <f t="shared" si="27"/>
        <v>0</v>
      </c>
      <c r="R170" s="25">
        <f t="shared" si="21"/>
        <v>16877919.8081652</v>
      </c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</row>
    <row r="171" spans="1:35" x14ac:dyDescent="0.25">
      <c r="A171" s="161"/>
      <c r="B171" s="4" t="s">
        <v>36</v>
      </c>
      <c r="C171" s="2">
        <f t="shared" ref="C171:Q171" si="28">C27+C43+C59+C75+C91+C139</f>
        <v>0</v>
      </c>
      <c r="D171" s="2">
        <f t="shared" si="28"/>
        <v>818582.71279585909</v>
      </c>
      <c r="E171" s="2">
        <f t="shared" si="28"/>
        <v>2619186.8878074083</v>
      </c>
      <c r="F171" s="2">
        <f t="shared" si="28"/>
        <v>2215518.5974052018</v>
      </c>
      <c r="G171" s="2">
        <f t="shared" si="28"/>
        <v>2798271.6299701701</v>
      </c>
      <c r="H171" s="2">
        <f t="shared" si="28"/>
        <v>2635939.150271093</v>
      </c>
      <c r="I171" s="2">
        <f t="shared" si="28"/>
        <v>1197616.6447051754</v>
      </c>
      <c r="J171" s="2">
        <f t="shared" si="28"/>
        <v>5507956.6233332194</v>
      </c>
      <c r="K171" s="2">
        <f t="shared" si="28"/>
        <v>5237362.9208244747</v>
      </c>
      <c r="L171" s="2">
        <f t="shared" si="28"/>
        <v>2294916.6446194239</v>
      </c>
      <c r="M171" s="2">
        <f t="shared" si="28"/>
        <v>5950899.2875279803</v>
      </c>
      <c r="N171" s="2">
        <f t="shared" si="28"/>
        <v>20185893.033970755</v>
      </c>
      <c r="O171" s="2">
        <f t="shared" si="28"/>
        <v>0</v>
      </c>
      <c r="P171" s="2">
        <f t="shared" si="28"/>
        <v>0</v>
      </c>
      <c r="Q171" s="2">
        <f t="shared" si="28"/>
        <v>0</v>
      </c>
      <c r="R171" s="25">
        <f t="shared" si="21"/>
        <v>51462144.133230761</v>
      </c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</row>
    <row r="172" spans="1:35" x14ac:dyDescent="0.25">
      <c r="A172" s="161"/>
      <c r="B172" s="4" t="s">
        <v>35</v>
      </c>
      <c r="C172" s="2">
        <f t="shared" ref="C172:Q172" si="29">C28+C44+C60+C76+C92+C140</f>
        <v>0</v>
      </c>
      <c r="D172" s="2">
        <f t="shared" si="29"/>
        <v>0</v>
      </c>
      <c r="E172" s="2">
        <f t="shared" si="29"/>
        <v>19022.723000285856</v>
      </c>
      <c r="F172" s="2">
        <f t="shared" si="29"/>
        <v>0</v>
      </c>
      <c r="G172" s="2">
        <f t="shared" si="29"/>
        <v>26240.603844249483</v>
      </c>
      <c r="H172" s="2">
        <f t="shared" si="29"/>
        <v>5853.1455385494946</v>
      </c>
      <c r="I172" s="2">
        <f t="shared" si="29"/>
        <v>5853.1455385494946</v>
      </c>
      <c r="J172" s="2">
        <f t="shared" si="29"/>
        <v>0</v>
      </c>
      <c r="K172" s="2">
        <f t="shared" si="29"/>
        <v>76350.572769274746</v>
      </c>
      <c r="L172" s="2">
        <f t="shared" si="29"/>
        <v>30140.237094652595</v>
      </c>
      <c r="M172" s="2">
        <f t="shared" si="29"/>
        <v>56936.767561893255</v>
      </c>
      <c r="N172" s="2">
        <f t="shared" si="29"/>
        <v>13582.822145477538</v>
      </c>
      <c r="O172" s="2">
        <f t="shared" si="29"/>
        <v>0</v>
      </c>
      <c r="P172" s="2">
        <f t="shared" si="29"/>
        <v>0</v>
      </c>
      <c r="Q172" s="2">
        <f t="shared" si="29"/>
        <v>0</v>
      </c>
      <c r="R172" s="25">
        <f t="shared" si="21"/>
        <v>233980.01749293247</v>
      </c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</row>
    <row r="173" spans="1:35" x14ac:dyDescent="0.25">
      <c r="A173" s="161"/>
      <c r="B173" s="4" t="s">
        <v>34</v>
      </c>
      <c r="C173" s="2">
        <f t="shared" ref="C173:Q173" si="30">C29+C45+C61+C77+C93+C141</f>
        <v>0</v>
      </c>
      <c r="D173" s="2">
        <f t="shared" si="30"/>
        <v>0</v>
      </c>
      <c r="E173" s="2">
        <f t="shared" si="30"/>
        <v>111013.09322038211</v>
      </c>
      <c r="F173" s="2">
        <f t="shared" si="30"/>
        <v>0</v>
      </c>
      <c r="G173" s="2">
        <f t="shared" si="30"/>
        <v>0</v>
      </c>
      <c r="H173" s="2">
        <f t="shared" si="30"/>
        <v>0</v>
      </c>
      <c r="I173" s="2">
        <f t="shared" si="30"/>
        <v>190765.12917909876</v>
      </c>
      <c r="J173" s="2">
        <f t="shared" si="30"/>
        <v>869782.72371789115</v>
      </c>
      <c r="K173" s="2">
        <f t="shared" si="30"/>
        <v>0</v>
      </c>
      <c r="L173" s="2">
        <f t="shared" si="30"/>
        <v>34990.200341580246</v>
      </c>
      <c r="M173" s="2">
        <f t="shared" si="30"/>
        <v>0</v>
      </c>
      <c r="N173" s="2">
        <f t="shared" si="30"/>
        <v>48497.768033034772</v>
      </c>
      <c r="O173" s="2">
        <f t="shared" si="30"/>
        <v>0</v>
      </c>
      <c r="P173" s="2">
        <f t="shared" si="30"/>
        <v>0</v>
      </c>
      <c r="Q173" s="2">
        <f t="shared" si="30"/>
        <v>0</v>
      </c>
      <c r="R173" s="25">
        <f t="shared" si="21"/>
        <v>1255048.9144919871</v>
      </c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</row>
    <row r="174" spans="1:35" x14ac:dyDescent="0.25">
      <c r="A174" s="161"/>
      <c r="B174" s="29" t="s">
        <v>33</v>
      </c>
      <c r="C174" s="2">
        <f t="shared" ref="C174:Q174" si="31">C30+C46+C62+C78+C94+C142</f>
        <v>0</v>
      </c>
      <c r="D174" s="2">
        <f t="shared" si="31"/>
        <v>0</v>
      </c>
      <c r="E174" s="2">
        <f t="shared" si="31"/>
        <v>0</v>
      </c>
      <c r="F174" s="2">
        <f t="shared" si="31"/>
        <v>0</v>
      </c>
      <c r="G174" s="2">
        <f t="shared" si="31"/>
        <v>154300</v>
      </c>
      <c r="H174" s="2">
        <f t="shared" si="31"/>
        <v>0</v>
      </c>
      <c r="I174" s="2">
        <f t="shared" si="31"/>
        <v>9195.3531601411651</v>
      </c>
      <c r="J174" s="2">
        <f t="shared" si="31"/>
        <v>5686890</v>
      </c>
      <c r="K174" s="2">
        <f t="shared" si="31"/>
        <v>63952.40324071236</v>
      </c>
      <c r="L174" s="2">
        <f t="shared" si="31"/>
        <v>0</v>
      </c>
      <c r="M174" s="2">
        <f t="shared" si="31"/>
        <v>2397217.9601147724</v>
      </c>
      <c r="N174" s="2">
        <f t="shared" si="31"/>
        <v>5149027.2937096134</v>
      </c>
      <c r="O174" s="2">
        <f t="shared" si="31"/>
        <v>0</v>
      </c>
      <c r="P174" s="2">
        <f t="shared" si="31"/>
        <v>0</v>
      </c>
      <c r="Q174" s="2">
        <f t="shared" si="31"/>
        <v>0</v>
      </c>
      <c r="R174" s="25">
        <f t="shared" si="21"/>
        <v>13460583.01022524</v>
      </c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</row>
    <row r="175" spans="1:35" x14ac:dyDescent="0.25">
      <c r="A175" s="161"/>
      <c r="B175" s="29" t="s">
        <v>32</v>
      </c>
      <c r="C175" s="2">
        <f t="shared" ref="C175:Q175" si="32">C31+C47+C63+C79+C95+C143</f>
        <v>0</v>
      </c>
      <c r="D175" s="2">
        <f t="shared" si="32"/>
        <v>0</v>
      </c>
      <c r="E175" s="2">
        <f t="shared" si="32"/>
        <v>70594.135159730751</v>
      </c>
      <c r="F175" s="2">
        <f t="shared" si="32"/>
        <v>73675.147695587235</v>
      </c>
      <c r="G175" s="2">
        <f t="shared" si="32"/>
        <v>39474.544681913343</v>
      </c>
      <c r="H175" s="2">
        <f t="shared" si="32"/>
        <v>0</v>
      </c>
      <c r="I175" s="2">
        <f t="shared" si="32"/>
        <v>5250.7840418805854</v>
      </c>
      <c r="J175" s="2">
        <f t="shared" si="32"/>
        <v>4975.5002183256811</v>
      </c>
      <c r="K175" s="2">
        <f t="shared" si="32"/>
        <v>204153.17461821772</v>
      </c>
      <c r="L175" s="2">
        <f t="shared" si="32"/>
        <v>48419.559192228444</v>
      </c>
      <c r="M175" s="2">
        <f t="shared" si="32"/>
        <v>13560.410841120083</v>
      </c>
      <c r="N175" s="2">
        <f t="shared" si="32"/>
        <v>859411.41485498648</v>
      </c>
      <c r="O175" s="2">
        <f t="shared" si="32"/>
        <v>0</v>
      </c>
      <c r="P175" s="2">
        <f t="shared" si="32"/>
        <v>0</v>
      </c>
      <c r="Q175" s="2">
        <f t="shared" si="32"/>
        <v>0</v>
      </c>
      <c r="R175" s="25">
        <f t="shared" si="21"/>
        <v>1319514.6713039903</v>
      </c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</row>
    <row r="176" spans="1:35" ht="15.75" thickBot="1" x14ac:dyDescent="0.3">
      <c r="A176" s="162"/>
      <c r="B176" s="29" t="s">
        <v>31</v>
      </c>
      <c r="C176" s="2">
        <f t="shared" ref="C176:Q176" si="33">C32+C48+C64+C80+C96+C144</f>
        <v>0</v>
      </c>
      <c r="D176" s="2">
        <f t="shared" si="33"/>
        <v>0</v>
      </c>
      <c r="E176" s="2">
        <f t="shared" si="33"/>
        <v>0</v>
      </c>
      <c r="F176" s="2">
        <f t="shared" si="33"/>
        <v>0</v>
      </c>
      <c r="G176" s="2">
        <f t="shared" si="33"/>
        <v>0</v>
      </c>
      <c r="H176" s="2">
        <f t="shared" si="33"/>
        <v>0</v>
      </c>
      <c r="I176" s="2">
        <f t="shared" si="33"/>
        <v>0</v>
      </c>
      <c r="J176" s="2">
        <f t="shared" si="33"/>
        <v>0</v>
      </c>
      <c r="K176" s="2">
        <f t="shared" si="33"/>
        <v>44811.92520836489</v>
      </c>
      <c r="L176" s="2">
        <f t="shared" si="33"/>
        <v>0</v>
      </c>
      <c r="M176" s="2">
        <f t="shared" si="33"/>
        <v>0</v>
      </c>
      <c r="N176" s="2">
        <f t="shared" si="33"/>
        <v>66381.942138466955</v>
      </c>
      <c r="O176" s="2">
        <f t="shared" si="33"/>
        <v>0</v>
      </c>
      <c r="P176" s="2">
        <f t="shared" si="33"/>
        <v>0</v>
      </c>
      <c r="Q176" s="2">
        <f t="shared" si="33"/>
        <v>0</v>
      </c>
      <c r="R176" s="25">
        <f t="shared" si="21"/>
        <v>111193.86734683184</v>
      </c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</row>
    <row r="177" spans="1:35" ht="21.4" customHeight="1" thickBot="1" x14ac:dyDescent="0.3">
      <c r="B177" s="9" t="s">
        <v>13</v>
      </c>
      <c r="C177" s="8">
        <f>SUM(C164:C176)</f>
        <v>0</v>
      </c>
      <c r="D177" s="8">
        <f t="shared" ref="D177" si="34">SUM(D164:D176)</f>
        <v>936200.67020823585</v>
      </c>
      <c r="E177" s="8">
        <f t="shared" ref="E177" si="35">SUM(E164:E176)</f>
        <v>3780114.9088369659</v>
      </c>
      <c r="F177" s="8">
        <f t="shared" ref="F177" si="36">SUM(F164:F176)</f>
        <v>2888552.0143237244</v>
      </c>
      <c r="G177" s="8">
        <f t="shared" ref="G177" si="37">SUM(G164:G176)</f>
        <v>3844082.3717226349</v>
      </c>
      <c r="H177" s="8">
        <f t="shared" ref="H177" si="38">SUM(H164:H176)</f>
        <v>5121372.9201283073</v>
      </c>
      <c r="I177" s="8">
        <f t="shared" ref="I177" si="39">SUM(I164:I176)</f>
        <v>1717070.6402128309</v>
      </c>
      <c r="J177" s="8">
        <f t="shared" ref="J177" si="40">SUM(J164:J176)</f>
        <v>13264539.385769933</v>
      </c>
      <c r="K177" s="8">
        <f t="shared" ref="K177" si="41">SUM(K164:K176)</f>
        <v>9798996.0529014282</v>
      </c>
      <c r="L177" s="8">
        <f t="shared" ref="L177" si="42">SUM(L164:L176)</f>
        <v>5349263.0654582856</v>
      </c>
      <c r="M177" s="8">
        <f t="shared" ref="M177" si="43">SUM(M164:M176)</f>
        <v>11255827.9475768</v>
      </c>
      <c r="N177" s="8">
        <f t="shared" ref="N177" si="44">SUM(N164:N176)</f>
        <v>42891547.526944377</v>
      </c>
      <c r="O177" s="8">
        <f t="shared" ref="O177" si="45">SUM(O164:O176)</f>
        <v>0</v>
      </c>
      <c r="P177" s="8">
        <f t="shared" ref="P177" si="46">SUM(P164:P176)</f>
        <v>0</v>
      </c>
      <c r="Q177" s="8">
        <f t="shared" ref="Q177" si="47">SUM(Q164:Q176)</f>
        <v>0</v>
      </c>
      <c r="R177" s="7">
        <f t="shared" si="21"/>
        <v>100847567.50408351</v>
      </c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</row>
    <row r="178" spans="1:35" ht="21.4" customHeight="1" thickBot="1" x14ac:dyDescent="0.3">
      <c r="R178" s="77">
        <f>SUM(C164:Q176)</f>
        <v>100847567.50408354</v>
      </c>
    </row>
    <row r="179" spans="1:35" ht="21.4" customHeight="1" thickBot="1" x14ac:dyDescent="0.3">
      <c r="B179" s="14" t="s">
        <v>11</v>
      </c>
      <c r="C179" s="58" t="s">
        <v>26</v>
      </c>
      <c r="D179" s="58" t="s">
        <v>25</v>
      </c>
      <c r="E179" s="58" t="s">
        <v>24</v>
      </c>
      <c r="F179" s="58" t="s">
        <v>23</v>
      </c>
      <c r="G179" s="58" t="s">
        <v>22</v>
      </c>
      <c r="H179" s="58" t="s">
        <v>21</v>
      </c>
      <c r="I179" s="58" t="s">
        <v>20</v>
      </c>
      <c r="J179" s="58" t="s">
        <v>19</v>
      </c>
      <c r="K179" s="58" t="s">
        <v>18</v>
      </c>
      <c r="L179" s="58" t="s">
        <v>17</v>
      </c>
      <c r="M179" s="58" t="s">
        <v>16</v>
      </c>
      <c r="N179" s="58" t="s">
        <v>15</v>
      </c>
      <c r="O179" s="58" t="s">
        <v>26</v>
      </c>
      <c r="P179" s="58" t="s">
        <v>25</v>
      </c>
      <c r="Q179" s="58" t="s">
        <v>24</v>
      </c>
      <c r="R179" s="54" t="s">
        <v>10</v>
      </c>
    </row>
    <row r="180" spans="1:35" ht="14.65" customHeight="1" x14ac:dyDescent="0.25">
      <c r="A180" s="166" t="s">
        <v>44</v>
      </c>
      <c r="B180" s="23" t="s">
        <v>43</v>
      </c>
      <c r="C180" s="12">
        <f>C4+C116+C148</f>
        <v>0</v>
      </c>
      <c r="D180" s="12">
        <f t="shared" ref="D180:Q180" si="48">D4+D116+D148</f>
        <v>0</v>
      </c>
      <c r="E180" s="12">
        <f t="shared" si="48"/>
        <v>0</v>
      </c>
      <c r="F180" s="12">
        <f t="shared" si="48"/>
        <v>0</v>
      </c>
      <c r="G180" s="12">
        <f t="shared" si="48"/>
        <v>0</v>
      </c>
      <c r="H180" s="12">
        <f t="shared" si="48"/>
        <v>0</v>
      </c>
      <c r="I180" s="12">
        <f t="shared" si="48"/>
        <v>0</v>
      </c>
      <c r="J180" s="12">
        <f t="shared" si="48"/>
        <v>0</v>
      </c>
      <c r="K180" s="12">
        <f t="shared" si="48"/>
        <v>0</v>
      </c>
      <c r="L180" s="12">
        <f t="shared" si="48"/>
        <v>0</v>
      </c>
      <c r="M180" s="12">
        <f t="shared" si="48"/>
        <v>0</v>
      </c>
      <c r="N180" s="12">
        <f t="shared" si="48"/>
        <v>0</v>
      </c>
      <c r="O180" s="12">
        <f t="shared" si="48"/>
        <v>0</v>
      </c>
      <c r="P180" s="12">
        <f t="shared" si="48"/>
        <v>0</v>
      </c>
      <c r="Q180" s="12">
        <f t="shared" si="48"/>
        <v>0</v>
      </c>
      <c r="R180" s="26">
        <f t="shared" ref="R180:R193" si="49">SUM(C180:Q180)</f>
        <v>0</v>
      </c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</row>
    <row r="181" spans="1:35" x14ac:dyDescent="0.25">
      <c r="A181" s="167"/>
      <c r="B181" s="5" t="s">
        <v>42</v>
      </c>
      <c r="C181" s="2">
        <f t="shared" ref="C181:Q181" si="50">C5+C117+C149</f>
        <v>0</v>
      </c>
      <c r="D181" s="2">
        <f t="shared" si="50"/>
        <v>0</v>
      </c>
      <c r="E181" s="2">
        <f t="shared" si="50"/>
        <v>0</v>
      </c>
      <c r="F181" s="2">
        <f t="shared" si="50"/>
        <v>0</v>
      </c>
      <c r="G181" s="2">
        <f t="shared" si="50"/>
        <v>0</v>
      </c>
      <c r="H181" s="2">
        <f t="shared" si="50"/>
        <v>0</v>
      </c>
      <c r="I181" s="2">
        <f t="shared" si="50"/>
        <v>0</v>
      </c>
      <c r="J181" s="2">
        <f t="shared" si="50"/>
        <v>0</v>
      </c>
      <c r="K181" s="2">
        <f t="shared" si="50"/>
        <v>0</v>
      </c>
      <c r="L181" s="2">
        <f t="shared" si="50"/>
        <v>0</v>
      </c>
      <c r="M181" s="2">
        <f t="shared" si="50"/>
        <v>0</v>
      </c>
      <c r="N181" s="2">
        <f t="shared" si="50"/>
        <v>0</v>
      </c>
      <c r="O181" s="2">
        <f t="shared" si="50"/>
        <v>0</v>
      </c>
      <c r="P181" s="2">
        <f t="shared" si="50"/>
        <v>0</v>
      </c>
      <c r="Q181" s="2">
        <f t="shared" si="50"/>
        <v>0</v>
      </c>
      <c r="R181" s="25">
        <f t="shared" si="49"/>
        <v>0</v>
      </c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</row>
    <row r="182" spans="1:35" x14ac:dyDescent="0.25">
      <c r="A182" s="167"/>
      <c r="B182" s="4" t="s">
        <v>41</v>
      </c>
      <c r="C182" s="2">
        <f t="shared" ref="C182:Q182" si="51">C6+C118+C150</f>
        <v>0</v>
      </c>
      <c r="D182" s="2">
        <f t="shared" si="51"/>
        <v>0</v>
      </c>
      <c r="E182" s="2">
        <f t="shared" si="51"/>
        <v>479.72243499074074</v>
      </c>
      <c r="F182" s="2">
        <f t="shared" si="51"/>
        <v>0</v>
      </c>
      <c r="G182" s="2">
        <f t="shared" si="51"/>
        <v>73.803451537037034</v>
      </c>
      <c r="H182" s="2">
        <f t="shared" si="51"/>
        <v>3321.1553191666667</v>
      </c>
      <c r="I182" s="2">
        <f t="shared" si="51"/>
        <v>3025.9415130185189</v>
      </c>
      <c r="J182" s="2">
        <f t="shared" si="51"/>
        <v>701.13278960185187</v>
      </c>
      <c r="K182" s="2">
        <f t="shared" si="51"/>
        <v>1955.7914657314816</v>
      </c>
      <c r="L182" s="2">
        <f t="shared" si="51"/>
        <v>1992.6931915000002</v>
      </c>
      <c r="M182" s="2">
        <f t="shared" si="51"/>
        <v>1180.8552245925925</v>
      </c>
      <c r="N182" s="2">
        <f t="shared" si="51"/>
        <v>3210.4501418611112</v>
      </c>
      <c r="O182" s="2">
        <f t="shared" si="51"/>
        <v>0</v>
      </c>
      <c r="P182" s="2">
        <f t="shared" si="51"/>
        <v>0</v>
      </c>
      <c r="Q182" s="2">
        <f t="shared" si="51"/>
        <v>0</v>
      </c>
      <c r="R182" s="25">
        <f t="shared" si="49"/>
        <v>15941.545532000002</v>
      </c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</row>
    <row r="183" spans="1:35" x14ac:dyDescent="0.25">
      <c r="A183" s="167"/>
      <c r="B183" s="4" t="s">
        <v>40</v>
      </c>
      <c r="C183" s="2">
        <f t="shared" ref="C183:Q183" si="52">C7+C119+C151</f>
        <v>0</v>
      </c>
      <c r="D183" s="2">
        <f t="shared" si="52"/>
        <v>0</v>
      </c>
      <c r="E183" s="2">
        <f t="shared" si="52"/>
        <v>0</v>
      </c>
      <c r="F183" s="2">
        <f t="shared" si="52"/>
        <v>0</v>
      </c>
      <c r="G183" s="2">
        <f t="shared" si="52"/>
        <v>0</v>
      </c>
      <c r="H183" s="2">
        <f t="shared" si="52"/>
        <v>0</v>
      </c>
      <c r="I183" s="2">
        <f t="shared" si="52"/>
        <v>0</v>
      </c>
      <c r="J183" s="2">
        <f t="shared" si="52"/>
        <v>0</v>
      </c>
      <c r="K183" s="2">
        <f t="shared" si="52"/>
        <v>0</v>
      </c>
      <c r="L183" s="2">
        <f t="shared" si="52"/>
        <v>0</v>
      </c>
      <c r="M183" s="2">
        <f t="shared" si="52"/>
        <v>0</v>
      </c>
      <c r="N183" s="2">
        <f t="shared" si="52"/>
        <v>0</v>
      </c>
      <c r="O183" s="2">
        <f t="shared" si="52"/>
        <v>0</v>
      </c>
      <c r="P183" s="2">
        <f t="shared" si="52"/>
        <v>0</v>
      </c>
      <c r="Q183" s="2">
        <f t="shared" si="52"/>
        <v>0</v>
      </c>
      <c r="R183" s="25">
        <f t="shared" si="49"/>
        <v>0</v>
      </c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</row>
    <row r="184" spans="1:35" x14ac:dyDescent="0.25">
      <c r="A184" s="167"/>
      <c r="B184" s="5" t="s">
        <v>39</v>
      </c>
      <c r="C184" s="2">
        <f t="shared" ref="C184:Q184" si="53">C8+C120+C152</f>
        <v>0</v>
      </c>
      <c r="D184" s="2">
        <f t="shared" si="53"/>
        <v>0</v>
      </c>
      <c r="E184" s="2">
        <f t="shared" si="53"/>
        <v>0</v>
      </c>
      <c r="F184" s="2">
        <f t="shared" si="53"/>
        <v>0</v>
      </c>
      <c r="G184" s="2">
        <f t="shared" si="53"/>
        <v>0</v>
      </c>
      <c r="H184" s="2">
        <f t="shared" si="53"/>
        <v>0</v>
      </c>
      <c r="I184" s="2">
        <f t="shared" si="53"/>
        <v>0</v>
      </c>
      <c r="J184" s="2">
        <f t="shared" si="53"/>
        <v>0</v>
      </c>
      <c r="K184" s="2">
        <f t="shared" si="53"/>
        <v>0</v>
      </c>
      <c r="L184" s="2">
        <f t="shared" si="53"/>
        <v>0</v>
      </c>
      <c r="M184" s="2">
        <f t="shared" si="53"/>
        <v>0</v>
      </c>
      <c r="N184" s="2">
        <f t="shared" si="53"/>
        <v>0</v>
      </c>
      <c r="O184" s="2">
        <f t="shared" si="53"/>
        <v>0</v>
      </c>
      <c r="P184" s="2">
        <f t="shared" si="53"/>
        <v>0</v>
      </c>
      <c r="Q184" s="2">
        <f t="shared" si="53"/>
        <v>0</v>
      </c>
      <c r="R184" s="25">
        <f t="shared" si="49"/>
        <v>0</v>
      </c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</row>
    <row r="185" spans="1:35" x14ac:dyDescent="0.25">
      <c r="A185" s="167"/>
      <c r="B185" s="4" t="s">
        <v>38</v>
      </c>
      <c r="C185" s="2">
        <f t="shared" ref="C185:Q185" si="54">C9+C121+C153</f>
        <v>0</v>
      </c>
      <c r="D185" s="2">
        <f t="shared" si="54"/>
        <v>0</v>
      </c>
      <c r="E185" s="2">
        <f t="shared" si="54"/>
        <v>0</v>
      </c>
      <c r="F185" s="2">
        <f t="shared" si="54"/>
        <v>0</v>
      </c>
      <c r="G185" s="2">
        <f t="shared" si="54"/>
        <v>0</v>
      </c>
      <c r="H185" s="2">
        <f t="shared" si="54"/>
        <v>0</v>
      </c>
      <c r="I185" s="2">
        <f t="shared" si="54"/>
        <v>0</v>
      </c>
      <c r="J185" s="2">
        <f t="shared" si="54"/>
        <v>0</v>
      </c>
      <c r="K185" s="2">
        <f t="shared" si="54"/>
        <v>0</v>
      </c>
      <c r="L185" s="2">
        <f t="shared" si="54"/>
        <v>0</v>
      </c>
      <c r="M185" s="2">
        <f t="shared" si="54"/>
        <v>0</v>
      </c>
      <c r="N185" s="2">
        <f t="shared" si="54"/>
        <v>0</v>
      </c>
      <c r="O185" s="2">
        <f t="shared" si="54"/>
        <v>0</v>
      </c>
      <c r="P185" s="2">
        <f t="shared" si="54"/>
        <v>0</v>
      </c>
      <c r="Q185" s="2">
        <f t="shared" si="54"/>
        <v>0</v>
      </c>
      <c r="R185" s="25">
        <f t="shared" si="49"/>
        <v>0</v>
      </c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</row>
    <row r="186" spans="1:35" x14ac:dyDescent="0.25">
      <c r="A186" s="167"/>
      <c r="B186" s="4" t="s">
        <v>37</v>
      </c>
      <c r="C186" s="2">
        <f t="shared" ref="C186:Q186" si="55">C10+C122+C154</f>
        <v>0</v>
      </c>
      <c r="D186" s="2">
        <f t="shared" si="55"/>
        <v>0</v>
      </c>
      <c r="E186" s="2">
        <f t="shared" si="55"/>
        <v>14062.173191889706</v>
      </c>
      <c r="F186" s="2">
        <f t="shared" si="55"/>
        <v>30868.185055367649</v>
      </c>
      <c r="G186" s="2">
        <f t="shared" si="55"/>
        <v>38756.721236183825</v>
      </c>
      <c r="H186" s="2">
        <f t="shared" si="55"/>
        <v>5144.6975092279408</v>
      </c>
      <c r="I186" s="2">
        <f t="shared" si="55"/>
        <v>685.95966789705881</v>
      </c>
      <c r="J186" s="2">
        <f t="shared" si="55"/>
        <v>342.9798339485294</v>
      </c>
      <c r="K186" s="2">
        <f t="shared" si="55"/>
        <v>342.9798339485294</v>
      </c>
      <c r="L186" s="2">
        <f t="shared" si="55"/>
        <v>1028.9395018455882</v>
      </c>
      <c r="M186" s="2">
        <f t="shared" si="55"/>
        <v>1714.899169742647</v>
      </c>
      <c r="N186" s="2">
        <f t="shared" si="55"/>
        <v>342.9798339485294</v>
      </c>
      <c r="O186" s="2">
        <f t="shared" si="55"/>
        <v>0</v>
      </c>
      <c r="P186" s="2">
        <f t="shared" si="55"/>
        <v>0</v>
      </c>
      <c r="Q186" s="2">
        <f t="shared" si="55"/>
        <v>0</v>
      </c>
      <c r="R186" s="25">
        <f t="shared" si="49"/>
        <v>93290.514834000001</v>
      </c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</row>
    <row r="187" spans="1:35" x14ac:dyDescent="0.25">
      <c r="A187" s="167"/>
      <c r="B187" s="4" t="s">
        <v>36</v>
      </c>
      <c r="C187" s="2">
        <f t="shared" ref="C187:Q187" si="56">C11+C123+C155</f>
        <v>0</v>
      </c>
      <c r="D187" s="2">
        <f t="shared" si="56"/>
        <v>211265.84840873413</v>
      </c>
      <c r="E187" s="2">
        <f t="shared" si="56"/>
        <v>2082132.840789387</v>
      </c>
      <c r="F187" s="2">
        <f t="shared" si="56"/>
        <v>1053642.7520713888</v>
      </c>
      <c r="G187" s="2">
        <f t="shared" si="56"/>
        <v>558004.90663431643</v>
      </c>
      <c r="H187" s="2">
        <f t="shared" si="56"/>
        <v>1222690.0129471866</v>
      </c>
      <c r="I187" s="2">
        <f t="shared" si="56"/>
        <v>1239458.7462161968</v>
      </c>
      <c r="J187" s="2">
        <f t="shared" si="56"/>
        <v>398274.50829409919</v>
      </c>
      <c r="K187" s="2">
        <f t="shared" si="56"/>
        <v>178730.62227319425</v>
      </c>
      <c r="L187" s="2">
        <f t="shared" si="56"/>
        <v>244518.70238651891</v>
      </c>
      <c r="M187" s="2">
        <f t="shared" si="56"/>
        <v>192420.62738348148</v>
      </c>
      <c r="N187" s="2">
        <f t="shared" si="56"/>
        <v>212538.73987797525</v>
      </c>
      <c r="O187" s="2">
        <f t="shared" si="56"/>
        <v>0</v>
      </c>
      <c r="P187" s="2">
        <f t="shared" si="56"/>
        <v>0</v>
      </c>
      <c r="Q187" s="2">
        <f t="shared" si="56"/>
        <v>0</v>
      </c>
      <c r="R187" s="25">
        <f t="shared" si="49"/>
        <v>7593678.3072824785</v>
      </c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</row>
    <row r="188" spans="1:35" x14ac:dyDescent="0.25">
      <c r="A188" s="167"/>
      <c r="B188" s="4" t="s">
        <v>35</v>
      </c>
      <c r="C188" s="2">
        <f t="shared" ref="C188:Q188" si="57">C12+C124+C156</f>
        <v>0</v>
      </c>
      <c r="D188" s="2">
        <f t="shared" si="57"/>
        <v>0</v>
      </c>
      <c r="E188" s="2">
        <f t="shared" si="57"/>
        <v>0</v>
      </c>
      <c r="F188" s="2">
        <f t="shared" si="57"/>
        <v>0</v>
      </c>
      <c r="G188" s="2">
        <f t="shared" si="57"/>
        <v>0</v>
      </c>
      <c r="H188" s="2">
        <f t="shared" si="57"/>
        <v>0</v>
      </c>
      <c r="I188" s="2">
        <f t="shared" si="57"/>
        <v>0</v>
      </c>
      <c r="J188" s="2">
        <f t="shared" si="57"/>
        <v>0</v>
      </c>
      <c r="K188" s="2">
        <f t="shared" si="57"/>
        <v>0</v>
      </c>
      <c r="L188" s="2">
        <f t="shared" si="57"/>
        <v>0</v>
      </c>
      <c r="M188" s="2">
        <f t="shared" si="57"/>
        <v>0</v>
      </c>
      <c r="N188" s="2">
        <f t="shared" si="57"/>
        <v>0</v>
      </c>
      <c r="O188" s="2">
        <f t="shared" si="57"/>
        <v>0</v>
      </c>
      <c r="P188" s="2">
        <f t="shared" si="57"/>
        <v>0</v>
      </c>
      <c r="Q188" s="2">
        <f t="shared" si="57"/>
        <v>0</v>
      </c>
      <c r="R188" s="25">
        <f t="shared" si="49"/>
        <v>0</v>
      </c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</row>
    <row r="189" spans="1:35" x14ac:dyDescent="0.25">
      <c r="A189" s="167"/>
      <c r="B189" s="4" t="s">
        <v>34</v>
      </c>
      <c r="C189" s="2">
        <f t="shared" ref="C189:Q189" si="58">C13+C125+C157</f>
        <v>0</v>
      </c>
      <c r="D189" s="2">
        <f t="shared" si="58"/>
        <v>0</v>
      </c>
      <c r="E189" s="2">
        <f t="shared" si="58"/>
        <v>0</v>
      </c>
      <c r="F189" s="2">
        <f t="shared" si="58"/>
        <v>0</v>
      </c>
      <c r="G189" s="2">
        <f t="shared" si="58"/>
        <v>0</v>
      </c>
      <c r="H189" s="2">
        <f t="shared" si="58"/>
        <v>0</v>
      </c>
      <c r="I189" s="2">
        <f t="shared" si="58"/>
        <v>0</v>
      </c>
      <c r="J189" s="2">
        <f t="shared" si="58"/>
        <v>0</v>
      </c>
      <c r="K189" s="2">
        <f t="shared" si="58"/>
        <v>0</v>
      </c>
      <c r="L189" s="2">
        <f t="shared" si="58"/>
        <v>0</v>
      </c>
      <c r="M189" s="2">
        <f t="shared" si="58"/>
        <v>0</v>
      </c>
      <c r="N189" s="2">
        <f t="shared" si="58"/>
        <v>0</v>
      </c>
      <c r="O189" s="2">
        <f t="shared" si="58"/>
        <v>0</v>
      </c>
      <c r="P189" s="2">
        <f t="shared" si="58"/>
        <v>0</v>
      </c>
      <c r="Q189" s="2">
        <f t="shared" si="58"/>
        <v>0</v>
      </c>
      <c r="R189" s="25">
        <f t="shared" si="49"/>
        <v>0</v>
      </c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</row>
    <row r="190" spans="1:35" x14ac:dyDescent="0.25">
      <c r="A190" s="167"/>
      <c r="B190" s="29" t="s">
        <v>33</v>
      </c>
      <c r="C190" s="2">
        <f t="shared" ref="C190:Q190" si="59">C14+C126+C158</f>
        <v>0</v>
      </c>
      <c r="D190" s="2">
        <f t="shared" si="59"/>
        <v>0</v>
      </c>
      <c r="E190" s="2">
        <f t="shared" si="59"/>
        <v>0</v>
      </c>
      <c r="F190" s="2">
        <f t="shared" si="59"/>
        <v>0</v>
      </c>
      <c r="G190" s="2">
        <f t="shared" si="59"/>
        <v>0</v>
      </c>
      <c r="H190" s="2">
        <f t="shared" si="59"/>
        <v>0</v>
      </c>
      <c r="I190" s="2">
        <f t="shared" si="59"/>
        <v>0</v>
      </c>
      <c r="J190" s="2">
        <f t="shared" si="59"/>
        <v>0</v>
      </c>
      <c r="K190" s="2">
        <f t="shared" si="59"/>
        <v>0</v>
      </c>
      <c r="L190" s="2">
        <f t="shared" si="59"/>
        <v>0</v>
      </c>
      <c r="M190" s="2">
        <f t="shared" si="59"/>
        <v>0</v>
      </c>
      <c r="N190" s="2">
        <f t="shared" si="59"/>
        <v>0</v>
      </c>
      <c r="O190" s="2">
        <f t="shared" si="59"/>
        <v>0</v>
      </c>
      <c r="P190" s="2">
        <f t="shared" si="59"/>
        <v>0</v>
      </c>
      <c r="Q190" s="2">
        <f t="shared" si="59"/>
        <v>0</v>
      </c>
      <c r="R190" s="25">
        <f t="shared" si="49"/>
        <v>0</v>
      </c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</row>
    <row r="191" spans="1:35" x14ac:dyDescent="0.25">
      <c r="A191" s="167"/>
      <c r="B191" s="29" t="s">
        <v>32</v>
      </c>
      <c r="C191" s="2">
        <f t="shared" ref="C191:Q191" si="60">C15+C127+C159</f>
        <v>0</v>
      </c>
      <c r="D191" s="2">
        <f t="shared" si="60"/>
        <v>0</v>
      </c>
      <c r="E191" s="2">
        <f t="shared" si="60"/>
        <v>0</v>
      </c>
      <c r="F191" s="2">
        <f t="shared" si="60"/>
        <v>0</v>
      </c>
      <c r="G191" s="2">
        <f t="shared" si="60"/>
        <v>0</v>
      </c>
      <c r="H191" s="2">
        <f t="shared" si="60"/>
        <v>0</v>
      </c>
      <c r="I191" s="2">
        <f t="shared" si="60"/>
        <v>0</v>
      </c>
      <c r="J191" s="2">
        <f t="shared" si="60"/>
        <v>0</v>
      </c>
      <c r="K191" s="2">
        <f t="shared" si="60"/>
        <v>0</v>
      </c>
      <c r="L191" s="2">
        <f t="shared" si="60"/>
        <v>0</v>
      </c>
      <c r="M191" s="2">
        <f t="shared" si="60"/>
        <v>0</v>
      </c>
      <c r="N191" s="2">
        <f t="shared" si="60"/>
        <v>0</v>
      </c>
      <c r="O191" s="2">
        <f t="shared" si="60"/>
        <v>0</v>
      </c>
      <c r="P191" s="2">
        <f t="shared" si="60"/>
        <v>0</v>
      </c>
      <c r="Q191" s="2">
        <f t="shared" si="60"/>
        <v>0</v>
      </c>
      <c r="R191" s="25">
        <f t="shared" si="49"/>
        <v>0</v>
      </c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</row>
    <row r="192" spans="1:35" ht="15.75" thickBot="1" x14ac:dyDescent="0.3">
      <c r="A192" s="168"/>
      <c r="B192" s="29" t="s">
        <v>31</v>
      </c>
      <c r="C192" s="2">
        <f t="shared" ref="C192:Q192" si="61">C16+C128+C160</f>
        <v>0</v>
      </c>
      <c r="D192" s="2">
        <f t="shared" si="61"/>
        <v>0</v>
      </c>
      <c r="E192" s="2">
        <f t="shared" si="61"/>
        <v>0</v>
      </c>
      <c r="F192" s="2">
        <f t="shared" si="61"/>
        <v>0</v>
      </c>
      <c r="G192" s="2">
        <f t="shared" si="61"/>
        <v>0</v>
      </c>
      <c r="H192" s="2">
        <f t="shared" si="61"/>
        <v>0</v>
      </c>
      <c r="I192" s="2">
        <f t="shared" si="61"/>
        <v>0</v>
      </c>
      <c r="J192" s="2">
        <f t="shared" si="61"/>
        <v>0</v>
      </c>
      <c r="K192" s="2">
        <f t="shared" si="61"/>
        <v>0</v>
      </c>
      <c r="L192" s="2">
        <f t="shared" si="61"/>
        <v>0</v>
      </c>
      <c r="M192" s="2">
        <f t="shared" si="61"/>
        <v>0</v>
      </c>
      <c r="N192" s="2">
        <f t="shared" si="61"/>
        <v>0</v>
      </c>
      <c r="O192" s="2">
        <f t="shared" si="61"/>
        <v>0</v>
      </c>
      <c r="P192" s="2">
        <f t="shared" si="61"/>
        <v>0</v>
      </c>
      <c r="Q192" s="2">
        <f t="shared" si="61"/>
        <v>0</v>
      </c>
      <c r="R192" s="25">
        <f t="shared" si="49"/>
        <v>0</v>
      </c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</row>
    <row r="193" spans="1:35" ht="21.4" customHeight="1" thickBot="1" x14ac:dyDescent="0.3">
      <c r="B193" s="9" t="s">
        <v>13</v>
      </c>
      <c r="C193" s="8">
        <f>SUM(C180:C192)</f>
        <v>0</v>
      </c>
      <c r="D193" s="8">
        <f t="shared" ref="D193" si="62">SUM(D180:D192)</f>
        <v>211265.84840873413</v>
      </c>
      <c r="E193" s="8">
        <f t="shared" ref="E193" si="63">SUM(E180:E192)</f>
        <v>2096674.7364162675</v>
      </c>
      <c r="F193" s="8">
        <f t="shared" ref="F193" si="64">SUM(F180:F192)</f>
        <v>1084510.9371267564</v>
      </c>
      <c r="G193" s="8">
        <f t="shared" ref="G193" si="65">SUM(G180:G192)</f>
        <v>596835.43132203724</v>
      </c>
      <c r="H193" s="8">
        <f t="shared" ref="H193" si="66">SUM(H180:H192)</f>
        <v>1231155.8657755812</v>
      </c>
      <c r="I193" s="8">
        <f t="shared" ref="I193" si="67">SUM(I180:I192)</f>
        <v>1243170.6473971123</v>
      </c>
      <c r="J193" s="8">
        <f t="shared" ref="J193" si="68">SUM(J180:J192)</f>
        <v>399318.62091764959</v>
      </c>
      <c r="K193" s="8">
        <f t="shared" ref="K193" si="69">SUM(K180:K192)</f>
        <v>181029.39357287425</v>
      </c>
      <c r="L193" s="8">
        <f t="shared" ref="L193" si="70">SUM(L180:L192)</f>
        <v>247540.33507986451</v>
      </c>
      <c r="M193" s="8">
        <f t="shared" ref="M193" si="71">SUM(M180:M192)</f>
        <v>195316.38177781671</v>
      </c>
      <c r="N193" s="8">
        <f t="shared" ref="N193" si="72">SUM(N180:N192)</f>
        <v>216092.1698537849</v>
      </c>
      <c r="O193" s="8">
        <f t="shared" ref="O193" si="73">SUM(O180:O192)</f>
        <v>0</v>
      </c>
      <c r="P193" s="8">
        <f t="shared" ref="P193" si="74">SUM(P180:P192)</f>
        <v>0</v>
      </c>
      <c r="Q193" s="8">
        <f t="shared" ref="Q193" si="75">SUM(Q180:Q192)</f>
        <v>0</v>
      </c>
      <c r="R193" s="7">
        <f t="shared" si="49"/>
        <v>7702910.3676484795</v>
      </c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</row>
    <row r="194" spans="1:35" ht="21.4" customHeight="1" thickBot="1" x14ac:dyDescent="0.3">
      <c r="R194" s="77">
        <f>SUM(C180:Q192)</f>
        <v>7702910.3676484786</v>
      </c>
    </row>
    <row r="195" spans="1:35" ht="21.4" customHeight="1" thickBot="1" x14ac:dyDescent="0.3">
      <c r="B195" s="14" t="s">
        <v>11</v>
      </c>
      <c r="C195" s="58" t="s">
        <v>26</v>
      </c>
      <c r="D195" s="58" t="s">
        <v>25</v>
      </c>
      <c r="E195" s="58" t="s">
        <v>24</v>
      </c>
      <c r="F195" s="58" t="s">
        <v>23</v>
      </c>
      <c r="G195" s="58" t="s">
        <v>22</v>
      </c>
      <c r="H195" s="58" t="s">
        <v>21</v>
      </c>
      <c r="I195" s="58" t="s">
        <v>20</v>
      </c>
      <c r="J195" s="58" t="s">
        <v>19</v>
      </c>
      <c r="K195" s="58" t="s">
        <v>18</v>
      </c>
      <c r="L195" s="58" t="s">
        <v>17</v>
      </c>
      <c r="M195" s="58" t="s">
        <v>16</v>
      </c>
      <c r="N195" s="58" t="s">
        <v>15</v>
      </c>
      <c r="O195" s="61" t="s">
        <v>26</v>
      </c>
      <c r="P195" s="61" t="s">
        <v>25</v>
      </c>
      <c r="Q195" s="61" t="s">
        <v>24</v>
      </c>
      <c r="R195" s="27" t="s">
        <v>10</v>
      </c>
    </row>
    <row r="196" spans="1:35" ht="14.65" customHeight="1" x14ac:dyDescent="0.25">
      <c r="A196" s="156" t="s">
        <v>65</v>
      </c>
      <c r="B196" s="12" t="s">
        <v>43</v>
      </c>
      <c r="C196" s="12">
        <f>C100+C164+C180</f>
        <v>0</v>
      </c>
      <c r="D196" s="12">
        <f t="shared" ref="D196:Q196" si="76">D100+D164+D180</f>
        <v>0</v>
      </c>
      <c r="E196" s="12">
        <f t="shared" si="76"/>
        <v>55707.77240404598</v>
      </c>
      <c r="F196" s="12">
        <f t="shared" si="76"/>
        <v>0</v>
      </c>
      <c r="G196" s="12">
        <f t="shared" si="76"/>
        <v>0</v>
      </c>
      <c r="H196" s="12">
        <f t="shared" si="76"/>
        <v>351660.40174313844</v>
      </c>
      <c r="I196" s="12">
        <f t="shared" si="76"/>
        <v>0</v>
      </c>
      <c r="J196" s="12">
        <f t="shared" si="76"/>
        <v>240127.55641193147</v>
      </c>
      <c r="K196" s="12">
        <f t="shared" si="76"/>
        <v>649756</v>
      </c>
      <c r="L196" s="12">
        <f t="shared" si="76"/>
        <v>0</v>
      </c>
      <c r="M196" s="12">
        <f t="shared" si="76"/>
        <v>30750.2226607997</v>
      </c>
      <c r="N196" s="12">
        <f t="shared" si="76"/>
        <v>1330721.0100509371</v>
      </c>
      <c r="O196" s="67">
        <f t="shared" si="76"/>
        <v>0</v>
      </c>
      <c r="P196" s="67">
        <f t="shared" si="76"/>
        <v>0</v>
      </c>
      <c r="Q196" s="67">
        <f t="shared" si="76"/>
        <v>0</v>
      </c>
      <c r="R196" s="26">
        <f t="shared" ref="R196:R209" si="77">SUM(C196:Q196)</f>
        <v>2658722.9632708523</v>
      </c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</row>
    <row r="197" spans="1:35" x14ac:dyDescent="0.25">
      <c r="A197" s="157"/>
      <c r="B197" s="2" t="s">
        <v>42</v>
      </c>
      <c r="C197" s="2">
        <f t="shared" ref="C197:Q197" si="78">C101+C165+C181</f>
        <v>0</v>
      </c>
      <c r="D197" s="2">
        <f t="shared" si="78"/>
        <v>0</v>
      </c>
      <c r="E197" s="2">
        <f t="shared" si="78"/>
        <v>0</v>
      </c>
      <c r="F197" s="2">
        <f t="shared" si="78"/>
        <v>9908.2635984287535</v>
      </c>
      <c r="G197" s="2">
        <f t="shared" si="78"/>
        <v>0</v>
      </c>
      <c r="H197" s="2">
        <f t="shared" si="78"/>
        <v>0</v>
      </c>
      <c r="I197" s="2">
        <f t="shared" si="78"/>
        <v>0</v>
      </c>
      <c r="J197" s="2">
        <f t="shared" si="78"/>
        <v>0</v>
      </c>
      <c r="K197" s="2">
        <f t="shared" si="78"/>
        <v>41560.698481669708</v>
      </c>
      <c r="L197" s="2">
        <f t="shared" si="78"/>
        <v>0</v>
      </c>
      <c r="M197" s="2">
        <f t="shared" si="78"/>
        <v>0</v>
      </c>
      <c r="N197" s="2">
        <f t="shared" si="78"/>
        <v>0</v>
      </c>
      <c r="O197" s="74">
        <f t="shared" si="78"/>
        <v>0</v>
      </c>
      <c r="P197" s="74">
        <f t="shared" si="78"/>
        <v>0</v>
      </c>
      <c r="Q197" s="74">
        <f t="shared" si="78"/>
        <v>0</v>
      </c>
      <c r="R197" s="25">
        <f t="shared" si="77"/>
        <v>51468.962080098463</v>
      </c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</row>
    <row r="198" spans="1:35" x14ac:dyDescent="0.25">
      <c r="A198" s="157"/>
      <c r="B198" s="2" t="s">
        <v>41</v>
      </c>
      <c r="C198" s="2">
        <f t="shared" ref="C198:Q198" si="79">C102+C166+C182</f>
        <v>0</v>
      </c>
      <c r="D198" s="2">
        <f t="shared" si="79"/>
        <v>0</v>
      </c>
      <c r="E198" s="2">
        <f t="shared" si="79"/>
        <v>479.72243499074074</v>
      </c>
      <c r="F198" s="2">
        <f t="shared" si="79"/>
        <v>21395.670508517294</v>
      </c>
      <c r="G198" s="2">
        <f t="shared" si="79"/>
        <v>22188.803451537038</v>
      </c>
      <c r="H198" s="2">
        <f t="shared" si="79"/>
        <v>3321.1553191666667</v>
      </c>
      <c r="I198" s="2">
        <f t="shared" si="79"/>
        <v>3025.9415130185189</v>
      </c>
      <c r="J198" s="2">
        <f t="shared" si="79"/>
        <v>24800.702187258434</v>
      </c>
      <c r="K198" s="2">
        <f t="shared" si="79"/>
        <v>15290.707099559293</v>
      </c>
      <c r="L198" s="2">
        <f t="shared" si="79"/>
        <v>14042.987675186727</v>
      </c>
      <c r="M198" s="2">
        <f t="shared" si="79"/>
        <v>90732.31307161937</v>
      </c>
      <c r="N198" s="2">
        <f t="shared" si="79"/>
        <v>32385.086207559354</v>
      </c>
      <c r="O198" s="74">
        <f t="shared" si="79"/>
        <v>0</v>
      </c>
      <c r="P198" s="74">
        <f t="shared" si="79"/>
        <v>0</v>
      </c>
      <c r="Q198" s="74">
        <f t="shared" si="79"/>
        <v>0</v>
      </c>
      <c r="R198" s="25">
        <f t="shared" si="77"/>
        <v>227663.08946841344</v>
      </c>
      <c r="T198" s="85"/>
      <c r="U198" s="85"/>
      <c r="V198" s="85"/>
      <c r="W198" s="85"/>
      <c r="X198" s="85"/>
      <c r="Y198" s="85"/>
      <c r="Z198" s="85"/>
      <c r="AA198" s="85"/>
      <c r="AB198" s="85"/>
      <c r="AC198" s="85"/>
      <c r="AD198" s="85"/>
      <c r="AE198" s="85"/>
      <c r="AF198" s="85"/>
      <c r="AG198" s="85"/>
      <c r="AH198" s="85"/>
      <c r="AI198" s="85"/>
    </row>
    <row r="199" spans="1:35" x14ac:dyDescent="0.25">
      <c r="A199" s="157"/>
      <c r="B199" s="2" t="s">
        <v>40</v>
      </c>
      <c r="C199" s="2">
        <f t="shared" ref="C199:Q199" si="80">C103+C167+C183</f>
        <v>0</v>
      </c>
      <c r="D199" s="2">
        <f t="shared" si="80"/>
        <v>108968.94750416839</v>
      </c>
      <c r="E199" s="2">
        <f t="shared" si="80"/>
        <v>764666.83944765525</v>
      </c>
      <c r="F199" s="2">
        <f t="shared" si="80"/>
        <v>339158.22503776057</v>
      </c>
      <c r="G199" s="2">
        <f t="shared" si="80"/>
        <v>590658.43464243063</v>
      </c>
      <c r="H199" s="2">
        <f t="shared" si="80"/>
        <v>670545.71845140087</v>
      </c>
      <c r="I199" s="2">
        <f t="shared" si="80"/>
        <v>193261.77669971794</v>
      </c>
      <c r="J199" s="2">
        <f t="shared" si="80"/>
        <v>375564.21368964517</v>
      </c>
      <c r="K199" s="2">
        <f t="shared" si="80"/>
        <v>1217671.4313846692</v>
      </c>
      <c r="L199" s="2">
        <f t="shared" si="80"/>
        <v>1386291.8187491503</v>
      </c>
      <c r="M199" s="2">
        <f t="shared" si="80"/>
        <v>1357453.4653816279</v>
      </c>
      <c r="N199" s="2">
        <f t="shared" si="80"/>
        <v>6201028.7415509885</v>
      </c>
      <c r="O199" s="74">
        <f t="shared" si="80"/>
        <v>0</v>
      </c>
      <c r="P199" s="74">
        <f t="shared" si="80"/>
        <v>0</v>
      </c>
      <c r="Q199" s="74">
        <f t="shared" si="80"/>
        <v>0</v>
      </c>
      <c r="R199" s="25">
        <f t="shared" si="77"/>
        <v>13205269.612539215</v>
      </c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</row>
    <row r="200" spans="1:35" x14ac:dyDescent="0.25">
      <c r="A200" s="157"/>
      <c r="B200" s="2" t="s">
        <v>39</v>
      </c>
      <c r="C200" s="2">
        <f t="shared" ref="C200:Q200" si="81">C104+C168+C184</f>
        <v>0</v>
      </c>
      <c r="D200" s="2">
        <f t="shared" si="81"/>
        <v>0</v>
      </c>
      <c r="E200" s="2">
        <f t="shared" si="81"/>
        <v>0</v>
      </c>
      <c r="F200" s="2">
        <f t="shared" si="81"/>
        <v>0</v>
      </c>
      <c r="G200" s="2">
        <f t="shared" si="81"/>
        <v>0</v>
      </c>
      <c r="H200" s="2">
        <f t="shared" si="81"/>
        <v>0</v>
      </c>
      <c r="I200" s="2">
        <f t="shared" si="81"/>
        <v>0</v>
      </c>
      <c r="J200" s="2">
        <f t="shared" si="81"/>
        <v>0</v>
      </c>
      <c r="K200" s="2">
        <f t="shared" si="81"/>
        <v>0</v>
      </c>
      <c r="L200" s="2">
        <f t="shared" si="81"/>
        <v>0</v>
      </c>
      <c r="M200" s="2">
        <f t="shared" si="81"/>
        <v>0</v>
      </c>
      <c r="N200" s="2">
        <f t="shared" si="81"/>
        <v>0</v>
      </c>
      <c r="O200" s="74">
        <f t="shared" si="81"/>
        <v>0</v>
      </c>
      <c r="P200" s="74">
        <f t="shared" si="81"/>
        <v>0</v>
      </c>
      <c r="Q200" s="74">
        <f t="shared" si="81"/>
        <v>0</v>
      </c>
      <c r="R200" s="25">
        <f t="shared" si="77"/>
        <v>0</v>
      </c>
      <c r="T200" s="85"/>
      <c r="U200" s="85"/>
      <c r="V200" s="85"/>
      <c r="W200" s="85"/>
      <c r="X200" s="85"/>
      <c r="Y200" s="85"/>
      <c r="Z200" s="85"/>
      <c r="AA200" s="85"/>
      <c r="AB200" s="85"/>
      <c r="AC200" s="85"/>
      <c r="AD200" s="85"/>
      <c r="AE200" s="85"/>
      <c r="AF200" s="85"/>
      <c r="AG200" s="85"/>
      <c r="AH200" s="85"/>
      <c r="AI200" s="85"/>
    </row>
    <row r="201" spans="1:35" x14ac:dyDescent="0.25">
      <c r="A201" s="157"/>
      <c r="B201" s="2" t="s">
        <v>38</v>
      </c>
      <c r="C201" s="2">
        <f t="shared" ref="C201:Q201" si="82">C105+C169+C185</f>
        <v>0</v>
      </c>
      <c r="D201" s="2">
        <f t="shared" si="82"/>
        <v>0</v>
      </c>
      <c r="E201" s="2">
        <f t="shared" si="82"/>
        <v>0</v>
      </c>
      <c r="F201" s="2">
        <f t="shared" si="82"/>
        <v>0</v>
      </c>
      <c r="G201" s="2">
        <f t="shared" si="82"/>
        <v>0</v>
      </c>
      <c r="H201" s="2">
        <f t="shared" si="82"/>
        <v>0</v>
      </c>
      <c r="I201" s="2">
        <f t="shared" si="82"/>
        <v>0</v>
      </c>
      <c r="J201" s="2">
        <f t="shared" si="82"/>
        <v>0</v>
      </c>
      <c r="K201" s="2">
        <f t="shared" si="82"/>
        <v>0</v>
      </c>
      <c r="L201" s="2">
        <f t="shared" si="82"/>
        <v>0</v>
      </c>
      <c r="M201" s="2">
        <f t="shared" si="82"/>
        <v>0</v>
      </c>
      <c r="N201" s="2">
        <f t="shared" si="82"/>
        <v>0</v>
      </c>
      <c r="O201" s="74">
        <f t="shared" si="82"/>
        <v>0</v>
      </c>
      <c r="P201" s="74">
        <f t="shared" si="82"/>
        <v>0</v>
      </c>
      <c r="Q201" s="74">
        <f t="shared" si="82"/>
        <v>0</v>
      </c>
      <c r="R201" s="25">
        <f t="shared" si="77"/>
        <v>0</v>
      </c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</row>
    <row r="202" spans="1:35" x14ac:dyDescent="0.25">
      <c r="A202" s="157"/>
      <c r="B202" s="2" t="s">
        <v>37</v>
      </c>
      <c r="C202" s="2">
        <f t="shared" ref="C202:Q202" si="83">C106+C170+C186</f>
        <v>0</v>
      </c>
      <c r="D202" s="2">
        <f t="shared" si="83"/>
        <v>8649.0099082083507</v>
      </c>
      <c r="E202" s="2">
        <f t="shared" si="83"/>
        <v>153985.6309893475</v>
      </c>
      <c r="F202" s="2">
        <f t="shared" si="83"/>
        <v>259764.29513359666</v>
      </c>
      <c r="G202" s="2">
        <f t="shared" si="83"/>
        <v>251778.87982005515</v>
      </c>
      <c r="H202" s="2">
        <f t="shared" si="83"/>
        <v>1462519.201633353</v>
      </c>
      <c r="I202" s="2">
        <f t="shared" si="83"/>
        <v>115813.76655616447</v>
      </c>
      <c r="J202" s="2">
        <f t="shared" si="83"/>
        <v>555486.17883521272</v>
      </c>
      <c r="K202" s="2">
        <f t="shared" si="83"/>
        <v>2250384.9905741639</v>
      </c>
      <c r="L202" s="2">
        <f t="shared" si="83"/>
        <v>1543483.250479409</v>
      </c>
      <c r="M202" s="2">
        <f t="shared" si="83"/>
        <v>1361173.27481132</v>
      </c>
      <c r="N202" s="2">
        <f t="shared" si="83"/>
        <v>9008171.8442583699</v>
      </c>
      <c r="O202" s="74">
        <f t="shared" si="83"/>
        <v>0</v>
      </c>
      <c r="P202" s="74">
        <f t="shared" si="83"/>
        <v>0</v>
      </c>
      <c r="Q202" s="74">
        <f t="shared" si="83"/>
        <v>0</v>
      </c>
      <c r="R202" s="25">
        <f t="shared" si="77"/>
        <v>16971210.322999202</v>
      </c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</row>
    <row r="203" spans="1:35" x14ac:dyDescent="0.25">
      <c r="A203" s="157"/>
      <c r="B203" s="2" t="s">
        <v>36</v>
      </c>
      <c r="C203" s="2">
        <f t="shared" ref="C203:Q203" si="84">C107+C171+C187</f>
        <v>0</v>
      </c>
      <c r="D203" s="2">
        <f t="shared" si="84"/>
        <v>1029848.5612045932</v>
      </c>
      <c r="E203" s="2">
        <f t="shared" si="84"/>
        <v>4701319.7285967954</v>
      </c>
      <c r="F203" s="2">
        <f t="shared" si="84"/>
        <v>3269161.3494765908</v>
      </c>
      <c r="G203" s="2">
        <f t="shared" si="84"/>
        <v>3356276.5366044864</v>
      </c>
      <c r="H203" s="2">
        <f t="shared" si="84"/>
        <v>3858629.1632182794</v>
      </c>
      <c r="I203" s="2">
        <f t="shared" si="84"/>
        <v>2437075.390921372</v>
      </c>
      <c r="J203" s="2">
        <f t="shared" si="84"/>
        <v>5906231.1316273184</v>
      </c>
      <c r="K203" s="2">
        <f t="shared" si="84"/>
        <v>5416093.5430976693</v>
      </c>
      <c r="L203" s="2">
        <f t="shared" si="84"/>
        <v>2539435.3470059428</v>
      </c>
      <c r="M203" s="2">
        <f t="shared" si="84"/>
        <v>6143319.914911462</v>
      </c>
      <c r="N203" s="2">
        <f t="shared" si="84"/>
        <v>20398431.773848731</v>
      </c>
      <c r="O203" s="74">
        <f t="shared" si="84"/>
        <v>0</v>
      </c>
      <c r="P203" s="74">
        <f t="shared" si="84"/>
        <v>0</v>
      </c>
      <c r="Q203" s="74">
        <f t="shared" si="84"/>
        <v>0</v>
      </c>
      <c r="R203" s="25">
        <f t="shared" si="77"/>
        <v>59055822.440513238</v>
      </c>
      <c r="T203" s="85"/>
      <c r="U203" s="85"/>
      <c r="V203" s="85"/>
      <c r="W203" s="85"/>
      <c r="X203" s="85"/>
      <c r="Y203" s="85"/>
      <c r="Z203" s="85"/>
      <c r="AA203" s="85"/>
      <c r="AB203" s="85"/>
      <c r="AC203" s="85"/>
      <c r="AD203" s="85"/>
      <c r="AE203" s="85"/>
      <c r="AF203" s="85"/>
      <c r="AG203" s="85"/>
      <c r="AH203" s="85"/>
      <c r="AI203" s="85"/>
    </row>
    <row r="204" spans="1:35" x14ac:dyDescent="0.25">
      <c r="A204" s="157"/>
      <c r="B204" s="2" t="s">
        <v>35</v>
      </c>
      <c r="C204" s="2">
        <f t="shared" ref="C204:Q204" si="85">C108+C172+C188</f>
        <v>0</v>
      </c>
      <c r="D204" s="2">
        <f t="shared" si="85"/>
        <v>0</v>
      </c>
      <c r="E204" s="2">
        <f t="shared" si="85"/>
        <v>19022.723000285856</v>
      </c>
      <c r="F204" s="2">
        <f t="shared" si="85"/>
        <v>0</v>
      </c>
      <c r="G204" s="2">
        <f t="shared" si="85"/>
        <v>26240.603844249483</v>
      </c>
      <c r="H204" s="2">
        <f t="shared" si="85"/>
        <v>5853.1455385494946</v>
      </c>
      <c r="I204" s="2">
        <f t="shared" si="85"/>
        <v>5853.1455385494946</v>
      </c>
      <c r="J204" s="2">
        <f t="shared" si="85"/>
        <v>246916.19648915878</v>
      </c>
      <c r="K204" s="2">
        <f t="shared" si="85"/>
        <v>367252.4204929542</v>
      </c>
      <c r="L204" s="2">
        <f t="shared" si="85"/>
        <v>30140.237094652595</v>
      </c>
      <c r="M204" s="2">
        <f t="shared" si="85"/>
        <v>56936.767561893255</v>
      </c>
      <c r="N204" s="2">
        <f t="shared" si="85"/>
        <v>24486.925233188886</v>
      </c>
      <c r="O204" s="74">
        <f t="shared" si="85"/>
        <v>0</v>
      </c>
      <c r="P204" s="74">
        <f t="shared" si="85"/>
        <v>0</v>
      </c>
      <c r="Q204" s="74">
        <f t="shared" si="85"/>
        <v>0</v>
      </c>
      <c r="R204" s="25">
        <f t="shared" si="77"/>
        <v>782702.16479348205</v>
      </c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/>
      <c r="AF204" s="85"/>
      <c r="AG204" s="85"/>
      <c r="AH204" s="85"/>
      <c r="AI204" s="85"/>
    </row>
    <row r="205" spans="1:35" x14ac:dyDescent="0.25">
      <c r="A205" s="157"/>
      <c r="B205" s="2" t="s">
        <v>34</v>
      </c>
      <c r="C205" s="2">
        <f t="shared" ref="C205:Q205" si="86">C109+C173+C189</f>
        <v>0</v>
      </c>
      <c r="D205" s="2">
        <f t="shared" si="86"/>
        <v>0</v>
      </c>
      <c r="E205" s="2">
        <f t="shared" si="86"/>
        <v>111013.09322038211</v>
      </c>
      <c r="F205" s="2">
        <f t="shared" si="86"/>
        <v>0</v>
      </c>
      <c r="G205" s="2">
        <f t="shared" si="86"/>
        <v>0</v>
      </c>
      <c r="H205" s="2">
        <f t="shared" si="86"/>
        <v>0</v>
      </c>
      <c r="I205" s="2">
        <f t="shared" si="86"/>
        <v>190765.12917909876</v>
      </c>
      <c r="J205" s="2">
        <f t="shared" si="86"/>
        <v>869782.72371789115</v>
      </c>
      <c r="K205" s="2">
        <f t="shared" si="86"/>
        <v>0</v>
      </c>
      <c r="L205" s="2">
        <f t="shared" si="86"/>
        <v>34990.200341580246</v>
      </c>
      <c r="M205" s="2">
        <f t="shared" si="86"/>
        <v>0</v>
      </c>
      <c r="N205" s="2">
        <f t="shared" si="86"/>
        <v>48497.768033034772</v>
      </c>
      <c r="O205" s="74">
        <f t="shared" si="86"/>
        <v>0</v>
      </c>
      <c r="P205" s="74">
        <f t="shared" si="86"/>
        <v>0</v>
      </c>
      <c r="Q205" s="74">
        <f t="shared" si="86"/>
        <v>0</v>
      </c>
      <c r="R205" s="25">
        <f t="shared" si="77"/>
        <v>1255048.9144919871</v>
      </c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</row>
    <row r="206" spans="1:35" x14ac:dyDescent="0.25">
      <c r="A206" s="157"/>
      <c r="B206" s="2" t="s">
        <v>33</v>
      </c>
      <c r="C206" s="2">
        <f t="shared" ref="C206:Q206" si="87">C110+C174+C190</f>
        <v>0</v>
      </c>
      <c r="D206" s="2">
        <f t="shared" si="87"/>
        <v>0</v>
      </c>
      <c r="E206" s="2">
        <f t="shared" si="87"/>
        <v>0</v>
      </c>
      <c r="F206" s="2">
        <f t="shared" si="87"/>
        <v>0</v>
      </c>
      <c r="G206" s="2">
        <f t="shared" si="87"/>
        <v>154300</v>
      </c>
      <c r="H206" s="2">
        <f t="shared" si="87"/>
        <v>0</v>
      </c>
      <c r="I206" s="2">
        <f t="shared" si="87"/>
        <v>9195.3531601411651</v>
      </c>
      <c r="J206" s="2">
        <f t="shared" si="87"/>
        <v>5686890</v>
      </c>
      <c r="K206" s="2">
        <f t="shared" si="87"/>
        <v>63952.40324071236</v>
      </c>
      <c r="L206" s="2">
        <f t="shared" si="87"/>
        <v>0</v>
      </c>
      <c r="M206" s="2">
        <f t="shared" si="87"/>
        <v>2397217.9601147724</v>
      </c>
      <c r="N206" s="2">
        <f t="shared" si="87"/>
        <v>5149027.2937096134</v>
      </c>
      <c r="O206" s="74">
        <f t="shared" si="87"/>
        <v>0</v>
      </c>
      <c r="P206" s="74">
        <f t="shared" si="87"/>
        <v>0</v>
      </c>
      <c r="Q206" s="74">
        <f t="shared" si="87"/>
        <v>0</v>
      </c>
      <c r="R206" s="25">
        <f t="shared" si="77"/>
        <v>13460583.01022524</v>
      </c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</row>
    <row r="207" spans="1:35" x14ac:dyDescent="0.25">
      <c r="A207" s="157"/>
      <c r="B207" s="2" t="s">
        <v>32</v>
      </c>
      <c r="C207" s="2">
        <f t="shared" ref="C207:Q207" si="88">C111+C175+C191</f>
        <v>0</v>
      </c>
      <c r="D207" s="2">
        <f t="shared" si="88"/>
        <v>0</v>
      </c>
      <c r="E207" s="2">
        <f t="shared" si="88"/>
        <v>70594.135159730751</v>
      </c>
      <c r="F207" s="2">
        <f t="shared" si="88"/>
        <v>73675.147695587235</v>
      </c>
      <c r="G207" s="2">
        <f t="shared" si="88"/>
        <v>39474.544681913343</v>
      </c>
      <c r="H207" s="2">
        <f t="shared" si="88"/>
        <v>0</v>
      </c>
      <c r="I207" s="2">
        <f t="shared" si="88"/>
        <v>5250.7840418805854</v>
      </c>
      <c r="J207" s="2">
        <f t="shared" si="88"/>
        <v>4975.5002183256811</v>
      </c>
      <c r="K207" s="2">
        <f t="shared" si="88"/>
        <v>204153.17461821772</v>
      </c>
      <c r="L207" s="2">
        <f t="shared" si="88"/>
        <v>48419.559192228444</v>
      </c>
      <c r="M207" s="2">
        <f t="shared" si="88"/>
        <v>13560.410841120083</v>
      </c>
      <c r="N207" s="2">
        <f t="shared" si="88"/>
        <v>859411.41485498648</v>
      </c>
      <c r="O207" s="74">
        <f t="shared" si="88"/>
        <v>0</v>
      </c>
      <c r="P207" s="74">
        <f t="shared" si="88"/>
        <v>0</v>
      </c>
      <c r="Q207" s="74">
        <f t="shared" si="88"/>
        <v>0</v>
      </c>
      <c r="R207" s="25">
        <f t="shared" si="77"/>
        <v>1319514.6713039903</v>
      </c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</row>
    <row r="208" spans="1:35" ht="15.75" thickBot="1" x14ac:dyDescent="0.3">
      <c r="A208" s="158"/>
      <c r="B208" s="2" t="s">
        <v>31</v>
      </c>
      <c r="C208" s="2">
        <f t="shared" ref="C208:Q208" si="89">C112+C176+C192</f>
        <v>0</v>
      </c>
      <c r="D208" s="2">
        <f t="shared" si="89"/>
        <v>0</v>
      </c>
      <c r="E208" s="2">
        <f t="shared" si="89"/>
        <v>0</v>
      </c>
      <c r="F208" s="2">
        <f t="shared" si="89"/>
        <v>0</v>
      </c>
      <c r="G208" s="2">
        <f t="shared" si="89"/>
        <v>0</v>
      </c>
      <c r="H208" s="2">
        <f t="shared" si="89"/>
        <v>0</v>
      </c>
      <c r="I208" s="2">
        <f t="shared" si="89"/>
        <v>0</v>
      </c>
      <c r="J208" s="2">
        <f t="shared" si="89"/>
        <v>0</v>
      </c>
      <c r="K208" s="2">
        <f t="shared" si="89"/>
        <v>44811.92520836489</v>
      </c>
      <c r="L208" s="2">
        <f t="shared" si="89"/>
        <v>0</v>
      </c>
      <c r="M208" s="2">
        <f t="shared" si="89"/>
        <v>0</v>
      </c>
      <c r="N208" s="2">
        <f t="shared" si="89"/>
        <v>66381.942138466955</v>
      </c>
      <c r="O208" s="74">
        <f t="shared" si="89"/>
        <v>0</v>
      </c>
      <c r="P208" s="74">
        <f t="shared" si="89"/>
        <v>0</v>
      </c>
      <c r="Q208" s="74">
        <f t="shared" si="89"/>
        <v>0</v>
      </c>
      <c r="R208" s="25">
        <f t="shared" si="77"/>
        <v>111193.86734683184</v>
      </c>
      <c r="T208" s="85"/>
      <c r="U208" s="85"/>
      <c r="V208" s="85"/>
      <c r="W208" s="85"/>
      <c r="X208" s="85"/>
      <c r="Y208" s="85"/>
      <c r="Z208" s="85"/>
      <c r="AA208" s="85"/>
      <c r="AB208" s="85"/>
      <c r="AC208" s="85"/>
      <c r="AD208" s="85"/>
      <c r="AE208" s="85"/>
      <c r="AF208" s="85"/>
      <c r="AG208" s="85"/>
      <c r="AH208" s="85"/>
      <c r="AI208" s="85"/>
    </row>
    <row r="209" spans="1:35" ht="21.4" customHeight="1" thickBot="1" x14ac:dyDescent="0.3">
      <c r="B209" s="6" t="s">
        <v>13</v>
      </c>
      <c r="C209" s="8">
        <f>SUM(C196:C208)</f>
        <v>0</v>
      </c>
      <c r="D209" s="8">
        <f t="shared" ref="D209:Q209" si="90">SUM(D196:D208)</f>
        <v>1147466.5186169699</v>
      </c>
      <c r="E209" s="8">
        <f t="shared" si="90"/>
        <v>5876789.6452532336</v>
      </c>
      <c r="F209" s="8">
        <f t="shared" si="90"/>
        <v>3973062.9514504811</v>
      </c>
      <c r="G209" s="8">
        <f t="shared" si="90"/>
        <v>4440917.8030446721</v>
      </c>
      <c r="H209" s="8">
        <f t="shared" si="90"/>
        <v>6352528.7859038878</v>
      </c>
      <c r="I209" s="8">
        <f t="shared" si="90"/>
        <v>2960241.2876099427</v>
      </c>
      <c r="J209" s="8">
        <f t="shared" si="90"/>
        <v>13910774.203176742</v>
      </c>
      <c r="K209" s="8">
        <f t="shared" si="90"/>
        <v>10270927.294197982</v>
      </c>
      <c r="L209" s="8">
        <f t="shared" si="90"/>
        <v>5596803.4005381502</v>
      </c>
      <c r="M209" s="8">
        <f t="shared" si="90"/>
        <v>11451144.329354616</v>
      </c>
      <c r="N209" s="8">
        <f t="shared" si="90"/>
        <v>43118543.799885869</v>
      </c>
      <c r="O209" s="75">
        <f t="shared" si="90"/>
        <v>0</v>
      </c>
      <c r="P209" s="75">
        <f t="shared" si="90"/>
        <v>0</v>
      </c>
      <c r="Q209" s="75">
        <f t="shared" si="90"/>
        <v>0</v>
      </c>
      <c r="R209" s="7">
        <f t="shared" si="77"/>
        <v>109099200.01903255</v>
      </c>
      <c r="T209" s="85"/>
      <c r="U209" s="85"/>
      <c r="V209" s="85"/>
      <c r="W209" s="85"/>
      <c r="X209" s="85"/>
      <c r="Y209" s="85"/>
      <c r="Z209" s="85"/>
      <c r="AA209" s="85"/>
      <c r="AB209" s="85"/>
      <c r="AC209" s="85"/>
      <c r="AD209" s="85"/>
      <c r="AE209" s="85"/>
      <c r="AF209" s="85"/>
      <c r="AG209" s="85"/>
      <c r="AH209" s="85"/>
      <c r="AI209" s="85"/>
    </row>
    <row r="210" spans="1:35" ht="21.4" customHeight="1" x14ac:dyDescent="0.25">
      <c r="O210" s="65"/>
      <c r="P210" s="65"/>
      <c r="Q210" s="65"/>
      <c r="R210" s="76">
        <f>SUM(C196:Q208)</f>
        <v>109099200.01903257</v>
      </c>
    </row>
    <row r="211" spans="1:35" x14ac:dyDescent="0.25">
      <c r="A211"/>
      <c r="R211" s="78">
        <f>SUM('ExPostGross kWh_Biz'!R210,'ExPostGross kWh_Biz'!AK210,'ExPostGross kWh_Biz'!BD210,'ExPostGross kWh_Biz'!BW210)</f>
        <v>109099200.01903254</v>
      </c>
    </row>
    <row r="212" spans="1:35" x14ac:dyDescent="0.25">
      <c r="A212"/>
    </row>
    <row r="213" spans="1:35" x14ac:dyDescent="0.25">
      <c r="A213"/>
    </row>
    <row r="214" spans="1:35" x14ac:dyDescent="0.25">
      <c r="A214"/>
    </row>
    <row r="215" spans="1:35" x14ac:dyDescent="0.25">
      <c r="A215"/>
    </row>
    <row r="216" spans="1:35" x14ac:dyDescent="0.25">
      <c r="A216"/>
    </row>
    <row r="217" spans="1:35" x14ac:dyDescent="0.25">
      <c r="A217"/>
    </row>
    <row r="218" spans="1:35" x14ac:dyDescent="0.25">
      <c r="A218"/>
    </row>
    <row r="219" spans="1:35" x14ac:dyDescent="0.25">
      <c r="A219"/>
    </row>
    <row r="220" spans="1:35" x14ac:dyDescent="0.25">
      <c r="A220"/>
    </row>
    <row r="221" spans="1:35" x14ac:dyDescent="0.25">
      <c r="A221"/>
    </row>
    <row r="222" spans="1:35" x14ac:dyDescent="0.25">
      <c r="A222"/>
    </row>
    <row r="223" spans="1:35" x14ac:dyDescent="0.25">
      <c r="A223"/>
    </row>
    <row r="224" spans="1:35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</sheetData>
  <mergeCells count="14">
    <mergeCell ref="A196:A208"/>
    <mergeCell ref="C1:Q1"/>
    <mergeCell ref="A84:A96"/>
    <mergeCell ref="A100:A112"/>
    <mergeCell ref="A116:A128"/>
    <mergeCell ref="A132:A144"/>
    <mergeCell ref="A164:A176"/>
    <mergeCell ref="A180:A192"/>
    <mergeCell ref="A148:A160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57"/>
  <sheetViews>
    <sheetView tabSelected="1" zoomScaleNormal="100" workbookViewId="0">
      <selection activeCell="AW11" sqref="AW11"/>
    </sheetView>
  </sheetViews>
  <sheetFormatPr defaultRowHeight="15" x14ac:dyDescent="0.25"/>
  <cols>
    <col min="1" max="1" width="36.140625" customWidth="1"/>
    <col min="2" max="2" width="20.28515625" customWidth="1"/>
    <col min="3" max="3" width="19.7109375" customWidth="1"/>
    <col min="4" max="4" width="9.28515625" customWidth="1"/>
    <col min="5" max="5" width="54.7109375" customWidth="1"/>
    <col min="6" max="6" width="4.7109375" style="91" customWidth="1"/>
    <col min="7" max="8" width="15.28515625" customWidth="1"/>
    <col min="9" max="12" width="12.7109375" customWidth="1"/>
  </cols>
  <sheetData>
    <row r="1" spans="1:12" ht="21" x14ac:dyDescent="0.35">
      <c r="A1" s="79" t="s">
        <v>66</v>
      </c>
      <c r="B1" s="93"/>
      <c r="C1" s="94"/>
      <c r="D1" s="1"/>
      <c r="E1" s="1"/>
    </row>
    <row r="2" spans="1:12" x14ac:dyDescent="0.25">
      <c r="A2" s="1" t="s">
        <v>85</v>
      </c>
      <c r="D2" s="1"/>
      <c r="E2" s="1"/>
    </row>
    <row r="3" spans="1:12" ht="15.75" thickBot="1" x14ac:dyDescent="0.3">
      <c r="A3" s="1"/>
      <c r="B3" s="92"/>
      <c r="D3" s="1"/>
      <c r="E3" s="1"/>
    </row>
    <row r="4" spans="1:12" x14ac:dyDescent="0.25">
      <c r="A4" s="80" t="s">
        <v>67</v>
      </c>
      <c r="B4" s="132" t="s">
        <v>68</v>
      </c>
      <c r="C4" s="97" t="s">
        <v>69</v>
      </c>
      <c r="D4" s="98" t="s">
        <v>75</v>
      </c>
      <c r="E4" s="103" t="s">
        <v>70</v>
      </c>
      <c r="F4" s="104"/>
    </row>
    <row r="5" spans="1:12" x14ac:dyDescent="0.25">
      <c r="A5" s="4" t="s">
        <v>30</v>
      </c>
      <c r="B5" s="133">
        <f>'[1]RES kWh ENTRY'!$O$15</f>
        <v>5637225.380000039</v>
      </c>
      <c r="C5" s="136">
        <f>'ExPostGross kWh_Res'!R15</f>
        <v>5412119.589776041</v>
      </c>
      <c r="D5" s="82">
        <f t="shared" ref="D5:D9" si="0">IF(B5=0,"n/a",C5/B5-1)</f>
        <v>-3.9932018865635022E-2</v>
      </c>
      <c r="E5" s="139" t="s">
        <v>92</v>
      </c>
      <c r="F5" s="105"/>
      <c r="H5" s="81"/>
    </row>
    <row r="6" spans="1:12" x14ac:dyDescent="0.25">
      <c r="A6" s="4" t="s">
        <v>84</v>
      </c>
      <c r="B6" s="133">
        <f>'[1]RES kWh ENTRY'!$O$29</f>
        <v>36200231.769999996</v>
      </c>
      <c r="C6" s="136">
        <f>'ExPostGross kWh_Res'!R29</f>
        <v>38893938.057597652</v>
      </c>
      <c r="D6" s="82">
        <f t="shared" si="0"/>
        <v>7.441129948317049E-2</v>
      </c>
      <c r="E6" s="139" t="s">
        <v>92</v>
      </c>
      <c r="F6" s="105"/>
      <c r="H6" s="81"/>
    </row>
    <row r="7" spans="1:12" s="90" customFormat="1" x14ac:dyDescent="0.25">
      <c r="A7" s="95" t="s">
        <v>28</v>
      </c>
      <c r="B7" s="134">
        <f>'[1]RES kWh ENTRY'!$O$71+'[1]BIZ SUM'!$O$145</f>
        <v>2843679.8899999997</v>
      </c>
      <c r="C7" s="137">
        <f>'ExPostGross kWh_Res'!R71+'ExPostGross kWh_BizSum'!R145</f>
        <v>2719868.3947522491</v>
      </c>
      <c r="D7" s="96">
        <f>IF(B7=0,"n/a",C7/B7-1)</f>
        <v>-4.3539181636844004E-2</v>
      </c>
      <c r="E7" s="139" t="s">
        <v>92</v>
      </c>
      <c r="F7" s="105"/>
      <c r="H7" s="81"/>
      <c r="I7"/>
      <c r="J7"/>
      <c r="K7"/>
      <c r="L7"/>
    </row>
    <row r="8" spans="1:12" x14ac:dyDescent="0.25">
      <c r="A8" s="87" t="s">
        <v>81</v>
      </c>
      <c r="B8" s="133">
        <f>'[1]RES kWh ENTRY'!$O$113</f>
        <v>497330.55</v>
      </c>
      <c r="C8" s="136">
        <f>'ExPostGross kWh_Res'!R127</f>
        <v>604859.02688025753</v>
      </c>
      <c r="D8" s="82">
        <f t="shared" ref="D8" si="1">IF(B8=0,"n/a",C8/B8-1)</f>
        <v>0.21621128418565383</v>
      </c>
      <c r="E8" s="139" t="s">
        <v>92</v>
      </c>
      <c r="F8" s="105"/>
      <c r="H8" s="81"/>
    </row>
    <row r="9" spans="1:12" x14ac:dyDescent="0.25">
      <c r="A9" s="4" t="s">
        <v>29</v>
      </c>
      <c r="B9" s="133">
        <f>'[1]RES kWh ENTRY'!$O$57+'[1]BIZ SUM'!$O$129</f>
        <v>9721364.9400000013</v>
      </c>
      <c r="C9" s="136">
        <f>'ExPostGross kWh_Res'!R57+'ExPostGross kWh_BizSum'!R129</f>
        <v>8673513.2708364949</v>
      </c>
      <c r="D9" s="82">
        <f t="shared" si="0"/>
        <v>-0.10778853336242578</v>
      </c>
      <c r="E9" s="140" t="s">
        <v>91</v>
      </c>
      <c r="F9" s="105"/>
      <c r="G9" s="90"/>
      <c r="H9" s="81"/>
    </row>
    <row r="10" spans="1:12" x14ac:dyDescent="0.25">
      <c r="A10" s="4" t="s">
        <v>73</v>
      </c>
      <c r="B10" s="133">
        <f>'[1]RES kWh ENTRY'!$O$99+'[1]RES kWh ENTRY'!$O$127</f>
        <v>757377.54</v>
      </c>
      <c r="C10" s="136">
        <f>'ExPostGross kWh_Res'!R99+'ExPostGross kWh_Res'!R113</f>
        <v>639496.37955257285</v>
      </c>
      <c r="D10" s="82">
        <f>IF(B10=0,"n/a",C10/B10-1)</f>
        <v>-0.15564385556961091</v>
      </c>
      <c r="E10" s="140" t="s">
        <v>91</v>
      </c>
      <c r="F10" s="105"/>
      <c r="H10" s="81"/>
    </row>
    <row r="11" spans="1:12" x14ac:dyDescent="0.25">
      <c r="A11" s="4" t="s">
        <v>71</v>
      </c>
      <c r="B11" s="133">
        <f>'[1]RES kWh ENTRY'!$P$85</f>
        <v>807997.11899999983</v>
      </c>
      <c r="C11" s="136">
        <f>'ExPostGross kWh_Res'!R85+'ExPostGross kWh_Res'!C72</f>
        <v>586557.21416531468</v>
      </c>
      <c r="D11" s="82">
        <f>IF(B11=0,"n/a",C11/B11-1)</f>
        <v>-0.27406026534939321</v>
      </c>
      <c r="E11" s="174" t="s">
        <v>89</v>
      </c>
      <c r="F11" s="105"/>
      <c r="G11" s="90"/>
      <c r="H11" s="81"/>
    </row>
    <row r="12" spans="1:12" x14ac:dyDescent="0.25">
      <c r="A12" s="4" t="s">
        <v>72</v>
      </c>
      <c r="B12" s="133">
        <v>0</v>
      </c>
      <c r="C12" s="136">
        <f>'ExPostGross kWh_Res'!R141</f>
        <v>18298.403657698113</v>
      </c>
      <c r="D12" s="82" t="str">
        <f>IF(B12=0,"n/a",C12/B12-1)</f>
        <v>n/a</v>
      </c>
      <c r="E12" s="175"/>
      <c r="F12" s="105"/>
      <c r="H12" s="81"/>
    </row>
    <row r="13" spans="1:12" x14ac:dyDescent="0.25">
      <c r="A13" s="4" t="s">
        <v>52</v>
      </c>
      <c r="B13" s="133">
        <f>'[1]BIZ SUM'!$O$17</f>
        <v>5705996</v>
      </c>
      <c r="C13" s="136">
        <f>'ExPostGross kWh_BizSum'!R17</f>
        <v>6076369.4075589785</v>
      </c>
      <c r="D13" s="82">
        <f t="shared" ref="D13:D19" si="2">IF(B13=0,"n/a",C13/B13-1)</f>
        <v>6.4909510549775895E-2</v>
      </c>
      <c r="E13" s="140" t="s">
        <v>91</v>
      </c>
      <c r="F13" s="105"/>
      <c r="G13" s="90"/>
      <c r="H13" s="81"/>
    </row>
    <row r="14" spans="1:12" x14ac:dyDescent="0.25">
      <c r="A14" s="4" t="s">
        <v>51</v>
      </c>
      <c r="B14" s="133">
        <f>'[1]BIZ SUM'!$O$33</f>
        <v>53636856</v>
      </c>
      <c r="C14" s="136">
        <f>'ExPostGross kWh_BizSum'!R33</f>
        <v>49804713.282273397</v>
      </c>
      <c r="D14" s="82">
        <f t="shared" si="2"/>
        <v>-7.14460727848516E-2</v>
      </c>
      <c r="E14" s="140" t="s">
        <v>93</v>
      </c>
      <c r="F14" s="105"/>
      <c r="H14" s="81"/>
    </row>
    <row r="15" spans="1:12" x14ac:dyDescent="0.25">
      <c r="A15" s="4" t="s">
        <v>49</v>
      </c>
      <c r="B15" s="133">
        <f>'[1]BIZ SUM'!$O$65</f>
        <v>5694130</v>
      </c>
      <c r="C15" s="136">
        <f>'ExPostGross kWh_BizSum'!R65</f>
        <v>5709232.7799999993</v>
      </c>
      <c r="D15" s="82">
        <f t="shared" si="2"/>
        <v>2.6523419732249476E-3</v>
      </c>
      <c r="E15" s="140" t="s">
        <v>93</v>
      </c>
      <c r="F15" s="105"/>
      <c r="H15" s="81"/>
    </row>
    <row r="16" spans="1:12" x14ac:dyDescent="0.25">
      <c r="A16" s="4" t="s">
        <v>48</v>
      </c>
      <c r="B16" s="133">
        <f>'[1]BIZ SUM'!$O$81</f>
        <v>6322613</v>
      </c>
      <c r="C16" s="136">
        <f>'ExPostGross kWh_BizSum'!R81</f>
        <v>5955341.0594071206</v>
      </c>
      <c r="D16" s="82">
        <f t="shared" si="2"/>
        <v>-5.8088632119802308E-2</v>
      </c>
      <c r="E16" s="140" t="s">
        <v>93</v>
      </c>
      <c r="F16" s="105"/>
      <c r="H16" s="81"/>
    </row>
    <row r="17" spans="1:16" x14ac:dyDescent="0.25">
      <c r="A17" s="4" t="s">
        <v>47</v>
      </c>
      <c r="B17" s="133">
        <f>'[1]BIZ SUM'!$O$97</f>
        <v>38224153</v>
      </c>
      <c r="C17" s="136">
        <f>'ExPostGross kWh_BizSum'!R97</f>
        <v>38590513.982316509</v>
      </c>
      <c r="D17" s="82">
        <f t="shared" si="2"/>
        <v>9.5845415414832491E-3</v>
      </c>
      <c r="E17" s="140" t="s">
        <v>93</v>
      </c>
      <c r="F17" s="105"/>
      <c r="H17" s="81"/>
    </row>
    <row r="18" spans="1:16" ht="15.75" thickBot="1" x14ac:dyDescent="0.3">
      <c r="A18" s="88" t="s">
        <v>74</v>
      </c>
      <c r="B18" s="135">
        <f>'[1]BIZ SUM'!$O$113</f>
        <v>548722.14730054943</v>
      </c>
      <c r="C18" s="138">
        <f>'ExPostGross kWh_BizSum'!R113</f>
        <v>548722.14730054955</v>
      </c>
      <c r="D18" s="89">
        <f t="shared" si="2"/>
        <v>2.2204460492503131E-16</v>
      </c>
      <c r="E18" s="141" t="s">
        <v>94</v>
      </c>
      <c r="F18" s="105"/>
      <c r="H18" s="81"/>
    </row>
    <row r="19" spans="1:16" s="90" customFormat="1" ht="15.75" thickBot="1" x14ac:dyDescent="0.3">
      <c r="A19" s="16" t="s">
        <v>10</v>
      </c>
      <c r="B19" s="107">
        <f>SUM(B5:B18)</f>
        <v>166597677.33630058</v>
      </c>
      <c r="C19" s="108">
        <f>SUM(C5:C18)</f>
        <v>164233542.9960748</v>
      </c>
      <c r="D19" s="106">
        <f t="shared" si="2"/>
        <v>-1.4190680074449347E-2</v>
      </c>
      <c r="E19" s="109"/>
      <c r="F19" s="105"/>
      <c r="G19"/>
      <c r="H19" s="81"/>
      <c r="P19"/>
    </row>
    <row r="20" spans="1:16" x14ac:dyDescent="0.25">
      <c r="D20" s="51"/>
      <c r="F20" s="105"/>
    </row>
    <row r="21" spans="1:16" x14ac:dyDescent="0.25">
      <c r="D21" s="102"/>
      <c r="F21" s="120"/>
    </row>
    <row r="22" spans="1:16" x14ac:dyDescent="0.25">
      <c r="A22" s="101" t="s">
        <v>77</v>
      </c>
      <c r="B22" s="99"/>
      <c r="C22" s="99"/>
      <c r="D22" s="102"/>
      <c r="F22"/>
    </row>
    <row r="23" spans="1:16" x14ac:dyDescent="0.25">
      <c r="A23" s="100" t="s">
        <v>88</v>
      </c>
      <c r="B23" s="121"/>
      <c r="C23" s="99">
        <f>'[2]RES kWh ENTRY'!$O$203+'[2]BIZ SUM'!$O$213</f>
        <v>164233542.99607491</v>
      </c>
      <c r="D23" s="102"/>
      <c r="F23"/>
    </row>
    <row r="24" spans="1:16" x14ac:dyDescent="0.25">
      <c r="B24" s="122" t="s">
        <v>76</v>
      </c>
      <c r="C24" s="99">
        <f>C23-C19</f>
        <v>0</v>
      </c>
      <c r="D24" s="102"/>
    </row>
    <row r="25" spans="1:16" x14ac:dyDescent="0.25">
      <c r="A25" s="100" t="s">
        <v>78</v>
      </c>
      <c r="B25" s="123"/>
      <c r="C25" s="99">
        <f>'[2]YTD PROGRAM SUMMARY'!$CI$72</f>
        <v>164233542.99607483</v>
      </c>
      <c r="D25" s="102"/>
    </row>
    <row r="26" spans="1:16" x14ac:dyDescent="0.25">
      <c r="B26" s="122" t="s">
        <v>76</v>
      </c>
      <c r="C26" s="99">
        <f>C19-C25</f>
        <v>0</v>
      </c>
      <c r="D26" s="102"/>
    </row>
    <row r="27" spans="1:16" x14ac:dyDescent="0.25">
      <c r="D27" s="51"/>
    </row>
    <row r="28" spans="1:16" x14ac:dyDescent="0.25">
      <c r="F28"/>
    </row>
    <row r="29" spans="1:16" x14ac:dyDescent="0.25">
      <c r="F29"/>
    </row>
    <row r="30" spans="1:16" x14ac:dyDescent="0.25">
      <c r="F30"/>
    </row>
    <row r="31" spans="1:16" x14ac:dyDescent="0.25">
      <c r="F31"/>
    </row>
    <row r="32" spans="1:1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</sheetData>
  <mergeCells count="1">
    <mergeCell ref="E11:E12"/>
  </mergeCells>
  <pageMargins left="0.7" right="0.7" top="0.75" bottom="0.75" header="0.3" footer="0.3"/>
  <pageSetup orientation="portrait" r:id="rId1"/>
  <headerFooter>
    <oddFooter>&amp;RSchedule JNG-D5.A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F9959-29B8-40DD-AA8C-12B164158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B06E76-38BB-43C2-96B0-0FADD7A05E61}">
  <ds:schemaRefs>
    <ds:schemaRef ds:uri="http://schemas.microsoft.com/office/2006/metadata/properties"/>
    <ds:schemaRef ds:uri="http://schemas.microsoft.com/office/infopath/2007/PartnerControls"/>
    <ds:schemaRef ds:uri="$ListId:Library;"/>
  </ds:schemaRefs>
</ds:datastoreItem>
</file>

<file path=customXml/itemProps3.xml><?xml version="1.0" encoding="utf-8"?>
<ds:datastoreItem xmlns:ds="http://schemas.openxmlformats.org/officeDocument/2006/customXml" ds:itemID="{E5581141-52FC-4603-AE1D-E54FEC92A3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ExPostGross kWh_Res</vt:lpstr>
      <vt:lpstr>ExPostGross kWh_Biz</vt:lpstr>
      <vt:lpstr>ExPostGross kWh_BizSum</vt:lpstr>
      <vt:lpstr>Evaluated Summary PY2024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2025-11-12T16:04:14Z</dcterms:created>
  <dcterms:modified xsi:type="dcterms:W3CDTF">2025-12-01T17:31:21Z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