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Work\RILEY\Testimony\GU-2026-0225 Spire AAO\Rebuttal\"/>
    </mc:Choice>
  </mc:AlternateContent>
  <xr:revisionPtr revIDLastSave="0" documentId="13_ncr:1_{1DE95E5C-B721-4CB2-86BB-C0F225256229}" xr6:coauthVersionLast="47" xr6:coauthVersionMax="47" xr10:uidLastSave="{00000000-0000-0000-0000-000000000000}"/>
  <bookViews>
    <workbookView xWindow="1950" yWindow="840" windowWidth="21900" windowHeight="14640" tabRatio="695" xr2:uid="{B1668CE9-BAE6-43BB-A81D-39A20CCC8798}"/>
  </bookViews>
  <sheets>
    <sheet name="Summary" sheetId="8" r:id="rId1"/>
    <sheet name="November adjustment RES &gt;&gt;&gt;" sheetId="9" r:id="rId2"/>
    <sheet name="New rate only - East" sheetId="4" r:id="rId3"/>
    <sheet name="New rate only - West" sheetId="5" r:id="rId4"/>
    <sheet name="Blended old and new - East (2)" sheetId="6" r:id="rId5"/>
    <sheet name="Blended old and new - West (2)" sheetId="7" r:id="rId6"/>
    <sheet name="November adjustment SGS &gt;&gt;&gt;" sheetId="10" r:id="rId7"/>
    <sheet name="New rate only - East (2)" sheetId="11" r:id="rId8"/>
    <sheet name="New rate only - West (2)" sheetId="12" r:id="rId9"/>
    <sheet name="Blended old and new - East (3)" sheetId="13" r:id="rId10"/>
    <sheet name="Blended old and new - West (3)" sheetId="1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8" l="1"/>
  <c r="D34" i="8"/>
  <c r="E34" i="8"/>
  <c r="I16" i="8"/>
  <c r="D26" i="8" l="1"/>
  <c r="E26" i="8"/>
  <c r="D7" i="8"/>
  <c r="E7" i="8" s="1"/>
  <c r="I7" i="8"/>
  <c r="J7" i="8" s="1"/>
  <c r="D16" i="8" l="1"/>
  <c r="E16" i="8" l="1"/>
  <c r="J16" i="8"/>
  <c r="D33" i="8"/>
  <c r="E33" i="8" s="1"/>
  <c r="E25" i="8"/>
  <c r="D25" i="8"/>
  <c r="I15" i="8"/>
  <c r="J15" i="8" s="1"/>
  <c r="D15" i="8"/>
  <c r="E15" i="8" s="1"/>
  <c r="J6" i="8"/>
  <c r="I6" i="8"/>
  <c r="D6" i="8"/>
  <c r="E6" i="8" s="1"/>
  <c r="F3" i="11" l="1"/>
  <c r="E86" i="14"/>
  <c r="E85" i="14"/>
  <c r="E84" i="14"/>
  <c r="E83" i="14"/>
  <c r="E82" i="14"/>
  <c r="E81" i="14"/>
  <c r="E80" i="14"/>
  <c r="E79" i="14"/>
  <c r="E78" i="14"/>
  <c r="E77" i="14"/>
  <c r="E76" i="14"/>
  <c r="E75" i="14"/>
  <c r="E74" i="14"/>
  <c r="E73" i="14"/>
  <c r="E72" i="14"/>
  <c r="E71" i="14"/>
  <c r="E70" i="14"/>
  <c r="E69" i="14"/>
  <c r="E68" i="14"/>
  <c r="E67" i="14"/>
  <c r="E66" i="14"/>
  <c r="E65" i="14"/>
  <c r="E64" i="14"/>
  <c r="E63" i="14"/>
  <c r="E62" i="14"/>
  <c r="E61" i="14"/>
  <c r="E60" i="14"/>
  <c r="E59" i="14"/>
  <c r="E58" i="14"/>
  <c r="E57" i="14"/>
  <c r="E56" i="14"/>
  <c r="E55" i="14"/>
  <c r="J19" i="14" s="1"/>
  <c r="K19" i="14" s="1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J10" i="14" s="1"/>
  <c r="K10" i="14" s="1"/>
  <c r="E32" i="14"/>
  <c r="E31" i="14"/>
  <c r="E30" i="14"/>
  <c r="E29" i="14"/>
  <c r="E28" i="14"/>
  <c r="E27" i="14"/>
  <c r="E26" i="14"/>
  <c r="J11" i="14"/>
  <c r="K11" i="14" s="1"/>
  <c r="J9" i="14"/>
  <c r="K9" i="14" s="1"/>
  <c r="F3" i="14"/>
  <c r="F2" i="14"/>
  <c r="E86" i="13"/>
  <c r="E85" i="13"/>
  <c r="E84" i="13"/>
  <c r="E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J19" i="13" s="1"/>
  <c r="K19" i="13" s="1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J12" i="13" s="1"/>
  <c r="K12" i="13" s="1"/>
  <c r="E34" i="13"/>
  <c r="J11" i="13" s="1"/>
  <c r="K11" i="13" s="1"/>
  <c r="E33" i="13"/>
  <c r="E32" i="13"/>
  <c r="E31" i="13"/>
  <c r="E30" i="13"/>
  <c r="E29" i="13"/>
  <c r="E28" i="13"/>
  <c r="E27" i="13"/>
  <c r="E26" i="13"/>
  <c r="F3" i="13"/>
  <c r="F2" i="13"/>
  <c r="E8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F3" i="12"/>
  <c r="F2" i="12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J13" i="11" s="1"/>
  <c r="K13" i="11" s="1"/>
  <c r="E38" i="11"/>
  <c r="E37" i="11"/>
  <c r="E36" i="11"/>
  <c r="J12" i="11" s="1"/>
  <c r="K12" i="11" s="1"/>
  <c r="E35" i="11"/>
  <c r="E34" i="11"/>
  <c r="E33" i="11"/>
  <c r="E32" i="11"/>
  <c r="E31" i="11"/>
  <c r="E30" i="11"/>
  <c r="E29" i="11"/>
  <c r="E28" i="11"/>
  <c r="E27" i="11"/>
  <c r="F2" i="11"/>
  <c r="D32" i="8"/>
  <c r="E32" i="8" s="1"/>
  <c r="D31" i="8"/>
  <c r="E31" i="8" s="1"/>
  <c r="D30" i="8"/>
  <c r="D24" i="8"/>
  <c r="E24" i="8" s="1"/>
  <c r="D23" i="8"/>
  <c r="E23" i="8" s="1"/>
  <c r="D22" i="8"/>
  <c r="I14" i="8"/>
  <c r="D14" i="8"/>
  <c r="E14" i="8" s="1"/>
  <c r="I13" i="8"/>
  <c r="D13" i="8"/>
  <c r="E13" i="8" s="1"/>
  <c r="I12" i="8"/>
  <c r="D12" i="8"/>
  <c r="I5" i="8"/>
  <c r="D5" i="8"/>
  <c r="E5" i="8" s="1"/>
  <c r="I4" i="8"/>
  <c r="D4" i="8"/>
  <c r="E4" i="8" s="1"/>
  <c r="I3" i="8"/>
  <c r="D3" i="8"/>
  <c r="J14" i="8" l="1"/>
  <c r="J3" i="8"/>
  <c r="J22" i="14"/>
  <c r="K22" i="14" s="1"/>
  <c r="J7" i="14"/>
  <c r="K7" i="14" s="1"/>
  <c r="J6" i="14"/>
  <c r="K6" i="14" s="1"/>
  <c r="J8" i="14"/>
  <c r="K8" i="14" s="1"/>
  <c r="J21" i="14"/>
  <c r="K21" i="14" s="1"/>
  <c r="J18" i="14"/>
  <c r="K18" i="14" s="1"/>
  <c r="J15" i="14"/>
  <c r="K15" i="14" s="1"/>
  <c r="J17" i="14"/>
  <c r="K17" i="14" s="1"/>
  <c r="J20" i="13"/>
  <c r="K20" i="13" s="1"/>
  <c r="J18" i="13"/>
  <c r="K18" i="13" s="1"/>
  <c r="J23" i="13"/>
  <c r="K23" i="13" s="1"/>
  <c r="J6" i="13"/>
  <c r="K6" i="13" s="1"/>
  <c r="J9" i="13"/>
  <c r="K9" i="13" s="1"/>
  <c r="J10" i="13"/>
  <c r="K10" i="13" s="1"/>
  <c r="J12" i="12"/>
  <c r="K12" i="12" s="1"/>
  <c r="J11" i="12"/>
  <c r="K11" i="12" s="1"/>
  <c r="J6" i="12"/>
  <c r="K6" i="12" s="1"/>
  <c r="J9" i="12"/>
  <c r="K9" i="12" s="1"/>
  <c r="J20" i="12"/>
  <c r="K20" i="12" s="1"/>
  <c r="J13" i="12"/>
  <c r="K13" i="12" s="1"/>
  <c r="J17" i="12"/>
  <c r="K17" i="12" s="1"/>
  <c r="J18" i="12"/>
  <c r="K18" i="12" s="1"/>
  <c r="J21" i="12"/>
  <c r="K21" i="12" s="1"/>
  <c r="J19" i="12"/>
  <c r="K19" i="12" s="1"/>
  <c r="J10" i="12"/>
  <c r="K10" i="12" s="1"/>
  <c r="J9" i="11"/>
  <c r="K9" i="11" s="1"/>
  <c r="J19" i="11"/>
  <c r="K19" i="11" s="1"/>
  <c r="J10" i="11"/>
  <c r="K10" i="11" s="1"/>
  <c r="J20" i="11"/>
  <c r="K20" i="11" s="1"/>
  <c r="J11" i="11"/>
  <c r="K11" i="11" s="1"/>
  <c r="J8" i="11"/>
  <c r="K8" i="11" s="1"/>
  <c r="J16" i="11"/>
  <c r="K16" i="11" s="1"/>
  <c r="J23" i="11"/>
  <c r="K23" i="11" s="1"/>
  <c r="J21" i="11"/>
  <c r="K21" i="11" s="1"/>
  <c r="J20" i="14"/>
  <c r="K20" i="14" s="1"/>
  <c r="J13" i="14"/>
  <c r="K13" i="14" s="1"/>
  <c r="J14" i="14"/>
  <c r="K14" i="14" s="1"/>
  <c r="J23" i="14"/>
  <c r="K23" i="14" s="1"/>
  <c r="J16" i="14"/>
  <c r="K16" i="14" s="1"/>
  <c r="J12" i="14"/>
  <c r="K12" i="14" s="1"/>
  <c r="J13" i="13"/>
  <c r="K13" i="13" s="1"/>
  <c r="J14" i="13"/>
  <c r="K14" i="13" s="1"/>
  <c r="J7" i="13"/>
  <c r="K7" i="13" s="1"/>
  <c r="J8" i="13"/>
  <c r="K8" i="13" s="1"/>
  <c r="J16" i="13"/>
  <c r="K16" i="13" s="1"/>
  <c r="J15" i="13"/>
  <c r="K15" i="13" s="1"/>
  <c r="J17" i="13"/>
  <c r="K17" i="13" s="1"/>
  <c r="J22" i="13"/>
  <c r="K22" i="13" s="1"/>
  <c r="J21" i="13"/>
  <c r="K21" i="13" s="1"/>
  <c r="J22" i="12"/>
  <c r="K22" i="12" s="1"/>
  <c r="J23" i="12"/>
  <c r="K23" i="12" s="1"/>
  <c r="J8" i="12"/>
  <c r="K8" i="12" s="1"/>
  <c r="J14" i="12"/>
  <c r="K14" i="12" s="1"/>
  <c r="J7" i="12"/>
  <c r="K7" i="12" s="1"/>
  <c r="J15" i="12"/>
  <c r="K15" i="12" s="1"/>
  <c r="J16" i="12"/>
  <c r="K16" i="12" s="1"/>
  <c r="J14" i="11"/>
  <c r="K14" i="11" s="1"/>
  <c r="J15" i="11"/>
  <c r="K15" i="11" s="1"/>
  <c r="J17" i="11"/>
  <c r="K17" i="11" s="1"/>
  <c r="J18" i="11"/>
  <c r="K18" i="11" s="1"/>
  <c r="J6" i="11"/>
  <c r="J7" i="11"/>
  <c r="K7" i="11" s="1"/>
  <c r="J22" i="11"/>
  <c r="K22" i="11" s="1"/>
  <c r="J13" i="8"/>
  <c r="J4" i="8"/>
  <c r="J5" i="8"/>
  <c r="J12" i="8"/>
  <c r="L23" i="14" l="1"/>
  <c r="P23" i="12" s="1"/>
  <c r="M23" i="14"/>
  <c r="L23" i="13"/>
  <c r="P23" i="11" s="1"/>
  <c r="M23" i="13"/>
  <c r="M23" i="12"/>
  <c r="L23" i="12"/>
  <c r="M23" i="11"/>
  <c r="K6" i="11"/>
  <c r="L23" i="11" s="1"/>
  <c r="Q23" i="12" l="1"/>
  <c r="Q24" i="12" s="1"/>
  <c r="C30" i="8" s="1"/>
  <c r="E30" i="8" s="1"/>
  <c r="Q23" i="11"/>
  <c r="Q24" i="11" s="1"/>
  <c r="C22" i="8" s="1"/>
  <c r="E22" i="8" s="1"/>
  <c r="E27" i="8" s="1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J19" i="7" s="1"/>
  <c r="K19" i="7" s="1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F3" i="7"/>
  <c r="F2" i="7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F3" i="6"/>
  <c r="F2" i="6"/>
  <c r="E37" i="8" l="1"/>
  <c r="J13" i="7"/>
  <c r="K13" i="7" s="1"/>
  <c r="J14" i="7"/>
  <c r="K14" i="7" s="1"/>
  <c r="J21" i="7"/>
  <c r="K21" i="7" s="1"/>
  <c r="J22" i="7"/>
  <c r="K22" i="7" s="1"/>
  <c r="J11" i="7"/>
  <c r="K11" i="7" s="1"/>
  <c r="J9" i="7"/>
  <c r="K9" i="7" s="1"/>
  <c r="J10" i="7"/>
  <c r="K10" i="7" s="1"/>
  <c r="J15" i="7"/>
  <c r="K15" i="7" s="1"/>
  <c r="J23" i="7"/>
  <c r="K23" i="7" s="1"/>
  <c r="J8" i="7"/>
  <c r="K8" i="7" s="1"/>
  <c r="J20" i="7"/>
  <c r="K20" i="7" s="1"/>
  <c r="J12" i="7"/>
  <c r="K12" i="7" s="1"/>
  <c r="J11" i="6"/>
  <c r="K11" i="6" s="1"/>
  <c r="J19" i="6"/>
  <c r="K19" i="6" s="1"/>
  <c r="J12" i="6"/>
  <c r="K12" i="6" s="1"/>
  <c r="J17" i="6"/>
  <c r="K17" i="6" s="1"/>
  <c r="J8" i="6"/>
  <c r="K8" i="6" s="1"/>
  <c r="J18" i="6"/>
  <c r="K18" i="6" s="1"/>
  <c r="J21" i="6"/>
  <c r="K21" i="6" s="1"/>
  <c r="J9" i="6"/>
  <c r="K9" i="6" s="1"/>
  <c r="J7" i="6"/>
  <c r="K7" i="6" s="1"/>
  <c r="J10" i="6"/>
  <c r="K10" i="6" s="1"/>
  <c r="J16" i="7"/>
  <c r="K16" i="7" s="1"/>
  <c r="J6" i="7"/>
  <c r="J17" i="7"/>
  <c r="K17" i="7" s="1"/>
  <c r="J7" i="7"/>
  <c r="K7" i="7" s="1"/>
  <c r="J18" i="7"/>
  <c r="K18" i="7" s="1"/>
  <c r="J14" i="6"/>
  <c r="K14" i="6" s="1"/>
  <c r="J16" i="6"/>
  <c r="K16" i="6" s="1"/>
  <c r="J22" i="6"/>
  <c r="K22" i="6" s="1"/>
  <c r="J15" i="6"/>
  <c r="K15" i="6" s="1"/>
  <c r="J13" i="6"/>
  <c r="K13" i="6" s="1"/>
  <c r="J23" i="6"/>
  <c r="K23" i="6" s="1"/>
  <c r="J20" i="6"/>
  <c r="K20" i="6" s="1"/>
  <c r="J6" i="6"/>
  <c r="K6" i="7" l="1"/>
  <c r="L23" i="7" s="1"/>
  <c r="P23" i="5" s="1"/>
  <c r="M23" i="7"/>
  <c r="K6" i="6"/>
  <c r="L23" i="6" s="1"/>
  <c r="P23" i="4" s="1"/>
  <c r="M23" i="6"/>
  <c r="E27" i="4" l="1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F3" i="5" l="1"/>
  <c r="F2" i="5"/>
  <c r="F3" i="4"/>
  <c r="F2" i="4"/>
  <c r="E87" i="5" l="1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J8" i="5" s="1"/>
  <c r="K8" i="5" s="1"/>
  <c r="E59" i="5"/>
  <c r="E58" i="5"/>
  <c r="E57" i="5"/>
  <c r="E56" i="5"/>
  <c r="E55" i="5"/>
  <c r="E54" i="5"/>
  <c r="E53" i="5"/>
  <c r="J7" i="5" l="1"/>
  <c r="K7" i="5" s="1"/>
  <c r="J12" i="5"/>
  <c r="K12" i="5" s="1"/>
  <c r="J23" i="5"/>
  <c r="K23" i="5" s="1"/>
  <c r="J19" i="5"/>
  <c r="K19" i="5" s="1"/>
  <c r="J15" i="5"/>
  <c r="K15" i="5" s="1"/>
  <c r="J22" i="5"/>
  <c r="K22" i="5" s="1"/>
  <c r="J6" i="5"/>
  <c r="K6" i="5" s="1"/>
  <c r="J11" i="5"/>
  <c r="K11" i="5" s="1"/>
  <c r="J14" i="5"/>
  <c r="K14" i="5" s="1"/>
  <c r="J16" i="5"/>
  <c r="K16" i="5" s="1"/>
  <c r="J9" i="5"/>
  <c r="K9" i="5" s="1"/>
  <c r="J17" i="5"/>
  <c r="K17" i="5" s="1"/>
  <c r="J10" i="5"/>
  <c r="K10" i="5" s="1"/>
  <c r="J18" i="5"/>
  <c r="K18" i="5" s="1"/>
  <c r="J20" i="5"/>
  <c r="K20" i="5" s="1"/>
  <c r="J13" i="5"/>
  <c r="K13" i="5" s="1"/>
  <c r="J21" i="5"/>
  <c r="K21" i="5" s="1"/>
  <c r="M23" i="5" l="1"/>
  <c r="L23" i="5"/>
  <c r="Q23" i="5" s="1"/>
  <c r="Q24" i="5" s="1"/>
  <c r="C12" i="8" s="1"/>
  <c r="E12" i="8" s="1"/>
  <c r="E17" i="8" s="1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58" i="4"/>
  <c r="E51" i="4"/>
  <c r="E52" i="4"/>
  <c r="E53" i="4"/>
  <c r="E54" i="4"/>
  <c r="E55" i="4"/>
  <c r="J23" i="4" s="1"/>
  <c r="K23" i="4" s="1"/>
  <c r="E56" i="4"/>
  <c r="E57" i="4"/>
  <c r="E50" i="4"/>
  <c r="J8" i="4" l="1"/>
  <c r="K8" i="4" s="1"/>
  <c r="J16" i="4"/>
  <c r="K16" i="4" s="1"/>
  <c r="J13" i="4"/>
  <c r="K13" i="4" s="1"/>
  <c r="J17" i="4"/>
  <c r="K17" i="4" s="1"/>
  <c r="J15" i="4"/>
  <c r="K15" i="4" s="1"/>
  <c r="J18" i="4"/>
  <c r="K18" i="4" s="1"/>
  <c r="J19" i="4"/>
  <c r="K19" i="4" s="1"/>
  <c r="J9" i="4"/>
  <c r="K9" i="4" s="1"/>
  <c r="J6" i="4"/>
  <c r="J7" i="4"/>
  <c r="K7" i="4" s="1"/>
  <c r="J11" i="4"/>
  <c r="K11" i="4" s="1"/>
  <c r="J20" i="4"/>
  <c r="K20" i="4" s="1"/>
  <c r="J10" i="4"/>
  <c r="K10" i="4" s="1"/>
  <c r="J12" i="4"/>
  <c r="K12" i="4" s="1"/>
  <c r="J14" i="4"/>
  <c r="K14" i="4" s="1"/>
  <c r="J22" i="4"/>
  <c r="K22" i="4" s="1"/>
  <c r="J21" i="4"/>
  <c r="K21" i="4" s="1"/>
  <c r="K6" i="4" l="1"/>
  <c r="L23" i="4" s="1"/>
  <c r="Q23" i="4" s="1"/>
  <c r="Q24" i="4" s="1"/>
  <c r="C3" i="8" s="1"/>
  <c r="E3" i="8" s="1"/>
  <c r="E8" i="8" s="1"/>
  <c r="E19" i="8" s="1"/>
  <c r="E39" i="8" s="1"/>
  <c r="E40" i="8" s="1"/>
  <c r="E43" i="8" s="1"/>
  <c r="M23" i="4"/>
</calcChain>
</file>

<file path=xl/sharedStrings.xml><?xml version="1.0" encoding="utf-8"?>
<sst xmlns="http://schemas.openxmlformats.org/spreadsheetml/2006/main" count="120" uniqueCount="30">
  <si>
    <t>Summer</t>
  </si>
  <si>
    <t>Winter</t>
  </si>
  <si>
    <t>Nov</t>
  </si>
  <si>
    <t>Dec</t>
  </si>
  <si>
    <t>New</t>
  </si>
  <si>
    <t>Old</t>
  </si>
  <si>
    <t>Start</t>
  </si>
  <si>
    <t>End</t>
  </si>
  <si>
    <t>Bills</t>
  </si>
  <si>
    <t>Usage</t>
  </si>
  <si>
    <t>New only</t>
  </si>
  <si>
    <t>Blended</t>
  </si>
  <si>
    <t>Delta</t>
  </si>
  <si>
    <t>East - RES</t>
  </si>
  <si>
    <t>Case Revenue</t>
  </si>
  <si>
    <t>Billed Revenue (incl. WNAR)</t>
  </si>
  <si>
    <t>Jan</t>
  </si>
  <si>
    <t>Feb</t>
  </si>
  <si>
    <t>Mar</t>
  </si>
  <si>
    <t>West - RES</t>
  </si>
  <si>
    <t>Total MO - RES</t>
  </si>
  <si>
    <t>East - SGS</t>
  </si>
  <si>
    <t>West - SGS</t>
  </si>
  <si>
    <t>Total MO - SGS</t>
  </si>
  <si>
    <t>Total MO</t>
  </si>
  <si>
    <t>2025 Spire MO Net Income</t>
  </si>
  <si>
    <t>Tax effected</t>
  </si>
  <si>
    <t>Billed</t>
  </si>
  <si>
    <t>WNAR</t>
  </si>
  <si>
    <t>JSR-R-02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</si>
</sst>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0.0%"/>
    <numFmt numFmtId="165" formatCode="&quot;$&quot;#,##0.0000_);\(&quot;$&quot;#,##0.0000\)"/>
    <numFmt numFmtId="166" formatCode="_(&quot;$&quot;* #,##0.0000_);_(&quot;$&quot;* \(#,##0.0000\);_(&quot;$&quot;* &quot;-&quot;??_);_(@_)"/>
    <numFmt numFmtId="167" formatCode="_(&quot;$&quot;* #,##0_);_(&quot;$&quot;* \(#,##0\);_(&quot;$&quot;* &quot;-&quot;??_);_(@_)"/>
    <numFmt numFmtId="168" formatCode="#,##0.0%_);\(#,##0.0%\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37" fontId="0" fillId="0" borderId="0" xfId="0" applyNumberFormat="1"/>
    <xf numFmtId="0" fontId="3" fillId="0" borderId="0" xfId="0" applyFont="1"/>
    <xf numFmtId="5" fontId="0" fillId="3" borderId="0" xfId="0" applyNumberFormat="1" applyFill="1"/>
    <xf numFmtId="164" fontId="0" fillId="0" borderId="0" xfId="2" applyNumberFormat="1" applyFont="1"/>
    <xf numFmtId="165" fontId="0" fillId="0" borderId="0" xfId="0" applyNumberFormat="1"/>
    <xf numFmtId="14" fontId="2" fillId="0" borderId="0" xfId="0" applyNumberFormat="1" applyFont="1"/>
    <xf numFmtId="37" fontId="2" fillId="0" borderId="0" xfId="0" applyNumberFormat="1" applyFont="1"/>
    <xf numFmtId="14" fontId="0" fillId="0" borderId="0" xfId="0" applyNumberFormat="1"/>
    <xf numFmtId="166" fontId="0" fillId="0" borderId="0" xfId="1" applyNumberFormat="1" applyFont="1"/>
    <xf numFmtId="167" fontId="0" fillId="0" borderId="0" xfId="0" applyNumberFormat="1"/>
    <xf numFmtId="166" fontId="0" fillId="0" borderId="0" xfId="0" applyNumberFormat="1"/>
    <xf numFmtId="7" fontId="0" fillId="0" borderId="0" xfId="0" applyNumberFormat="1"/>
    <xf numFmtId="168" fontId="0" fillId="0" borderId="0" xfId="0" applyNumberFormat="1"/>
    <xf numFmtId="167" fontId="0" fillId="0" borderId="0" xfId="1" applyNumberFormat="1" applyFont="1"/>
    <xf numFmtId="167" fontId="0" fillId="3" borderId="0" xfId="0" applyNumberFormat="1" applyFill="1"/>
    <xf numFmtId="167" fontId="0" fillId="3" borderId="0" xfId="1" applyNumberFormat="1" applyFont="1" applyFill="1"/>
    <xf numFmtId="168" fontId="0" fillId="2" borderId="0" xfId="0" applyNumberFormat="1" applyFill="1"/>
    <xf numFmtId="10" fontId="0" fillId="0" borderId="0" xfId="2" applyNumberFormat="1" applyFont="1"/>
    <xf numFmtId="167" fontId="0" fillId="0" borderId="1" xfId="0" applyNumberFormat="1" applyBorder="1"/>
    <xf numFmtId="0" fontId="4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31B8-88D3-4D8B-9396-614E49B4E32F}">
  <dimension ref="A1:N43"/>
  <sheetViews>
    <sheetView tabSelected="1" workbookViewId="0"/>
  </sheetViews>
  <sheetFormatPr defaultRowHeight="15" x14ac:dyDescent="0.25"/>
  <cols>
    <col min="2" max="2" width="9.7109375" bestFit="1" customWidth="1"/>
    <col min="3" max="5" width="25.140625" customWidth="1"/>
    <col min="7" max="7" width="14.7109375" bestFit="1" customWidth="1"/>
    <col min="8" max="8" width="14.42578125" bestFit="1" customWidth="1"/>
    <col min="9" max="9" width="12.5703125" bestFit="1" customWidth="1"/>
    <col min="10" max="10" width="10.5703125" customWidth="1"/>
  </cols>
  <sheetData>
    <row r="1" spans="1:14" x14ac:dyDescent="0.25">
      <c r="A1" s="21" t="s">
        <v>29</v>
      </c>
    </row>
    <row r="2" spans="1:14" x14ac:dyDescent="0.25">
      <c r="B2" s="3" t="s">
        <v>13</v>
      </c>
      <c r="C2" s="3" t="s">
        <v>14</v>
      </c>
      <c r="D2" s="3" t="s">
        <v>15</v>
      </c>
      <c r="E2" s="3" t="s">
        <v>12</v>
      </c>
      <c r="G2" s="3" t="s">
        <v>27</v>
      </c>
      <c r="H2" s="3" t="s">
        <v>28</v>
      </c>
    </row>
    <row r="3" spans="1:14" x14ac:dyDescent="0.25">
      <c r="B3" t="s">
        <v>2</v>
      </c>
      <c r="C3" s="15">
        <f>15650407*(1-'New rate only - East'!Q24)</f>
        <v>14197617.500700733</v>
      </c>
      <c r="D3" s="15">
        <f>SUM(G3:H3)</f>
        <v>14534029.907039508</v>
      </c>
      <c r="E3" s="11">
        <f>D3-C3</f>
        <v>336412.40633877553</v>
      </c>
      <c r="G3" s="15">
        <v>12309761.74</v>
      </c>
      <c r="H3" s="15">
        <v>2224268.1670395085</v>
      </c>
      <c r="I3" s="11">
        <f>SUM(G3:H3)</f>
        <v>14534029.907039508</v>
      </c>
      <c r="J3" s="11">
        <f>I3-D3</f>
        <v>0</v>
      </c>
    </row>
    <row r="4" spans="1:14" x14ac:dyDescent="0.25">
      <c r="B4" t="s">
        <v>3</v>
      </c>
      <c r="C4" s="15">
        <v>36374309</v>
      </c>
      <c r="D4" s="15">
        <f>SUM(G4:H4)</f>
        <v>33659906.835224852</v>
      </c>
      <c r="E4" s="11">
        <f t="shared" ref="E4:E7" si="0">D4-C4</f>
        <v>-2714402.164775148</v>
      </c>
      <c r="G4" s="15">
        <v>34098739.900000006</v>
      </c>
      <c r="H4" s="15">
        <v>-438833.06477515143</v>
      </c>
      <c r="I4" s="11">
        <f t="shared" ref="I4:I7" si="1">SUM(G4:H4)</f>
        <v>33659906.835224852</v>
      </c>
      <c r="J4" s="11">
        <f t="shared" ref="J4:J7" si="2">I4-D4</f>
        <v>0</v>
      </c>
    </row>
    <row r="5" spans="1:14" x14ac:dyDescent="0.25">
      <c r="B5" t="s">
        <v>16</v>
      </c>
      <c r="C5" s="15">
        <v>47907091</v>
      </c>
      <c r="D5" s="15">
        <f>SUM(G5:H5)</f>
        <v>37683374.926223136</v>
      </c>
      <c r="E5" s="11">
        <f t="shared" si="0"/>
        <v>-10223716.073776864</v>
      </c>
      <c r="G5" s="15">
        <v>38756807.82</v>
      </c>
      <c r="H5" s="15">
        <v>-1073432.8937768657</v>
      </c>
      <c r="I5" s="11">
        <f t="shared" si="1"/>
        <v>37683374.926223136</v>
      </c>
      <c r="J5" s="11">
        <f t="shared" si="2"/>
        <v>0</v>
      </c>
    </row>
    <row r="6" spans="1:14" x14ac:dyDescent="0.25">
      <c r="B6" t="s">
        <v>17</v>
      </c>
      <c r="C6" s="15">
        <v>45453084</v>
      </c>
      <c r="D6" s="11">
        <f>SUM(G6:H6)</f>
        <v>46206238.51847741</v>
      </c>
      <c r="E6" s="11">
        <f t="shared" si="0"/>
        <v>753154.51847741008</v>
      </c>
      <c r="G6" s="15">
        <v>46557787.960000001</v>
      </c>
      <c r="H6" s="15">
        <v>-351549.44152259035</v>
      </c>
      <c r="I6" s="11">
        <f t="shared" si="1"/>
        <v>46206238.51847741</v>
      </c>
      <c r="J6" s="11">
        <f t="shared" si="2"/>
        <v>0</v>
      </c>
    </row>
    <row r="7" spans="1:14" x14ac:dyDescent="0.25">
      <c r="B7" t="s">
        <v>18</v>
      </c>
      <c r="C7" s="15">
        <v>32369021</v>
      </c>
      <c r="D7" s="11">
        <f>SUM(G7:H7)</f>
        <v>31889371.68</v>
      </c>
      <c r="E7" s="20">
        <f t="shared" si="0"/>
        <v>-479649.3200000003</v>
      </c>
      <c r="G7" s="15">
        <v>25308713.050000001</v>
      </c>
      <c r="H7" s="15">
        <v>6580658.6299999999</v>
      </c>
      <c r="I7" s="11">
        <f t="shared" si="1"/>
        <v>31889371.68</v>
      </c>
      <c r="J7" s="11">
        <f t="shared" si="2"/>
        <v>0</v>
      </c>
      <c r="N7" s="11"/>
    </row>
    <row r="8" spans="1:14" x14ac:dyDescent="0.25">
      <c r="E8" s="11">
        <f>SUM(E3:E7)</f>
        <v>-12328200.633735826</v>
      </c>
      <c r="G8" s="15"/>
      <c r="H8" s="15"/>
    </row>
    <row r="9" spans="1:14" x14ac:dyDescent="0.25">
      <c r="G9" s="15"/>
      <c r="H9" s="15"/>
    </row>
    <row r="10" spans="1:14" x14ac:dyDescent="0.25">
      <c r="G10" s="15"/>
      <c r="H10" s="15"/>
    </row>
    <row r="11" spans="1:14" x14ac:dyDescent="0.25">
      <c r="B11" s="3" t="s">
        <v>19</v>
      </c>
      <c r="C11" s="3" t="s">
        <v>14</v>
      </c>
      <c r="D11" s="3" t="s">
        <v>15</v>
      </c>
      <c r="E11" s="3" t="s">
        <v>12</v>
      </c>
      <c r="G11" s="15"/>
      <c r="H11" s="15"/>
    </row>
    <row r="12" spans="1:14" x14ac:dyDescent="0.25">
      <c r="B12" t="s">
        <v>2</v>
      </c>
      <c r="C12" s="15">
        <f>13213222*(1-'New rate only - West'!Q24)</f>
        <v>11813436.886806605</v>
      </c>
      <c r="D12" s="15">
        <f>SUM(G12:H12)</f>
        <v>13946471.053803951</v>
      </c>
      <c r="E12" s="11">
        <f>D12-C12</f>
        <v>2133034.1669973452</v>
      </c>
      <c r="G12" s="15">
        <v>10874304.02</v>
      </c>
      <c r="H12" s="15">
        <v>3072167.033803951</v>
      </c>
      <c r="I12" s="11">
        <f>SUM(G12:H12)</f>
        <v>13946471.053803951</v>
      </c>
      <c r="J12" s="11">
        <f>I12-D12</f>
        <v>0</v>
      </c>
    </row>
    <row r="13" spans="1:14" x14ac:dyDescent="0.25">
      <c r="B13" t="s">
        <v>3</v>
      </c>
      <c r="C13" s="15">
        <v>32151329</v>
      </c>
      <c r="D13" s="15">
        <f>SUM(G13:H13)</f>
        <v>32173933.60123546</v>
      </c>
      <c r="E13" s="11">
        <f t="shared" ref="E13:E15" si="3">D13-C13</f>
        <v>22604.60123546049</v>
      </c>
      <c r="G13" s="15">
        <v>30548472.210000001</v>
      </c>
      <c r="H13" s="15">
        <v>1625461.3912354596</v>
      </c>
      <c r="I13" s="11">
        <f t="shared" ref="I13:I16" si="4">SUM(G13:H13)</f>
        <v>32173933.60123546</v>
      </c>
      <c r="J13" s="11">
        <f t="shared" ref="J13:J16" si="5">I13-D13</f>
        <v>0</v>
      </c>
    </row>
    <row r="14" spans="1:14" x14ac:dyDescent="0.25">
      <c r="B14" t="s">
        <v>16</v>
      </c>
      <c r="C14" s="15">
        <v>43387110</v>
      </c>
      <c r="D14" s="15">
        <f>SUM(G14:H14)</f>
        <v>37867471.170439392</v>
      </c>
      <c r="E14" s="11">
        <f t="shared" si="3"/>
        <v>-5519638.8295606077</v>
      </c>
      <c r="G14" s="15">
        <v>36553831.420000002</v>
      </c>
      <c r="H14" s="15">
        <v>1313639.7504393877</v>
      </c>
      <c r="I14" s="11">
        <f t="shared" si="4"/>
        <v>37867471.170439392</v>
      </c>
      <c r="J14" s="11">
        <f t="shared" si="5"/>
        <v>0</v>
      </c>
    </row>
    <row r="15" spans="1:14" x14ac:dyDescent="0.25">
      <c r="B15" t="s">
        <v>17</v>
      </c>
      <c r="C15" s="15">
        <v>41796825</v>
      </c>
      <c r="D15" s="11">
        <f>SUM(G15:H15)</f>
        <v>44879823.180626497</v>
      </c>
      <c r="E15" s="11">
        <f t="shared" si="3"/>
        <v>3082998.1806264967</v>
      </c>
      <c r="G15" s="15">
        <v>41781701.499999993</v>
      </c>
      <c r="H15" s="15">
        <v>3098121.6806265018</v>
      </c>
      <c r="I15" s="11">
        <f t="shared" si="4"/>
        <v>44879823.180626497</v>
      </c>
      <c r="J15" s="11">
        <f t="shared" si="5"/>
        <v>0</v>
      </c>
    </row>
    <row r="16" spans="1:14" x14ac:dyDescent="0.25">
      <c r="B16" t="s">
        <v>18</v>
      </c>
      <c r="C16" s="15">
        <v>28634413</v>
      </c>
      <c r="D16" s="11">
        <f>SUM(G16:H16)</f>
        <v>31071056.550000001</v>
      </c>
      <c r="E16" s="20">
        <f t="shared" ref="E16" si="6">D16-C16</f>
        <v>2436643.5500000007</v>
      </c>
      <c r="G16" s="15">
        <v>22845872.390000001</v>
      </c>
      <c r="H16" s="15">
        <v>8225184.1600000001</v>
      </c>
      <c r="I16" s="11">
        <f t="shared" si="4"/>
        <v>31071056.550000001</v>
      </c>
      <c r="J16" s="11">
        <f t="shared" si="5"/>
        <v>0</v>
      </c>
    </row>
    <row r="17" spans="2:8" x14ac:dyDescent="0.25">
      <c r="E17" s="11">
        <f>SUM(E12:E16)</f>
        <v>2155641.6692986954</v>
      </c>
      <c r="G17" s="15"/>
      <c r="H17" s="15"/>
    </row>
    <row r="18" spans="2:8" x14ac:dyDescent="0.25">
      <c r="G18" s="15"/>
      <c r="H18" s="15"/>
    </row>
    <row r="19" spans="2:8" x14ac:dyDescent="0.25">
      <c r="D19" t="s">
        <v>20</v>
      </c>
      <c r="E19" s="11">
        <f>E8+E17</f>
        <v>-10172558.964437131</v>
      </c>
      <c r="G19" s="15"/>
      <c r="H19" s="15"/>
    </row>
    <row r="20" spans="2:8" x14ac:dyDescent="0.25">
      <c r="G20" s="15"/>
      <c r="H20" s="15"/>
    </row>
    <row r="21" spans="2:8" x14ac:dyDescent="0.25">
      <c r="B21" s="3" t="s">
        <v>21</v>
      </c>
      <c r="C21" s="3" t="s">
        <v>14</v>
      </c>
      <c r="D21" s="3" t="s">
        <v>15</v>
      </c>
      <c r="E21" s="3" t="s">
        <v>12</v>
      </c>
      <c r="G21" s="15"/>
      <c r="H21" s="15"/>
    </row>
    <row r="22" spans="2:8" x14ac:dyDescent="0.25">
      <c r="B22" t="s">
        <v>2</v>
      </c>
      <c r="C22" s="15">
        <f>1346244*(1-'New rate only - East (2)'!Q24)</f>
        <v>1309056.4596615105</v>
      </c>
      <c r="D22" s="15">
        <f>SUM(G22:H22)</f>
        <v>1207834.04</v>
      </c>
      <c r="E22" s="11">
        <f>D22-C22</f>
        <v>-101222.4196615105</v>
      </c>
      <c r="G22" s="15">
        <v>1067541.94</v>
      </c>
      <c r="H22" s="15">
        <v>140292.1</v>
      </c>
    </row>
    <row r="23" spans="2:8" x14ac:dyDescent="0.25">
      <c r="B23" t="s">
        <v>3</v>
      </c>
      <c r="C23" s="15">
        <v>3264600</v>
      </c>
      <c r="D23" s="15">
        <f>SUM(G23:H23)</f>
        <v>2946409.1429186407</v>
      </c>
      <c r="E23" s="11">
        <f t="shared" ref="E23:E26" si="7">D23-C23</f>
        <v>-318190.85708135925</v>
      </c>
      <c r="G23" s="15">
        <v>2980663.7399999993</v>
      </c>
      <c r="H23" s="15">
        <v>-34254.597081358705</v>
      </c>
    </row>
    <row r="24" spans="2:8" x14ac:dyDescent="0.25">
      <c r="B24" t="s">
        <v>16</v>
      </c>
      <c r="C24" s="15">
        <v>4401764</v>
      </c>
      <c r="D24" s="15">
        <f>SUM(G24:H24)</f>
        <v>3544737.6159325647</v>
      </c>
      <c r="E24" s="11">
        <f t="shared" si="7"/>
        <v>-857026.38406743528</v>
      </c>
      <c r="G24" s="15">
        <v>3648731.6199999996</v>
      </c>
      <c r="H24" s="15">
        <v>-103994.00406743489</v>
      </c>
    </row>
    <row r="25" spans="2:8" x14ac:dyDescent="0.25">
      <c r="B25" t="s">
        <v>17</v>
      </c>
      <c r="C25" s="15">
        <v>4642837</v>
      </c>
      <c r="D25" s="15">
        <f>SUM(G25:H25)</f>
        <v>4409729.5280351145</v>
      </c>
      <c r="E25" s="11">
        <f t="shared" si="7"/>
        <v>-233107.47196488548</v>
      </c>
      <c r="G25" s="15">
        <v>4454572.71</v>
      </c>
      <c r="H25" s="15">
        <v>-44843.181964885553</v>
      </c>
    </row>
    <row r="26" spans="2:8" x14ac:dyDescent="0.25">
      <c r="B26" t="s">
        <v>18</v>
      </c>
      <c r="C26" s="15">
        <v>3388569</v>
      </c>
      <c r="D26" s="15">
        <f>SUM(G26:H26)</f>
        <v>2968381.18</v>
      </c>
      <c r="E26" s="20">
        <f t="shared" si="7"/>
        <v>-420187.81999999983</v>
      </c>
      <c r="G26" s="15">
        <v>2366715.35</v>
      </c>
      <c r="H26" s="15">
        <v>601665.82999999996</v>
      </c>
    </row>
    <row r="27" spans="2:8" x14ac:dyDescent="0.25">
      <c r="E27" s="11">
        <f>SUM(E22:E26)</f>
        <v>-1929734.9527751904</v>
      </c>
      <c r="G27" s="15"/>
      <c r="H27" s="15"/>
    </row>
    <row r="28" spans="2:8" x14ac:dyDescent="0.25">
      <c r="G28" s="15"/>
      <c r="H28" s="15"/>
    </row>
    <row r="29" spans="2:8" x14ac:dyDescent="0.25">
      <c r="B29" s="3" t="s">
        <v>22</v>
      </c>
      <c r="C29" s="3" t="s">
        <v>14</v>
      </c>
      <c r="D29" s="3" t="s">
        <v>15</v>
      </c>
      <c r="E29" s="3" t="s">
        <v>12</v>
      </c>
      <c r="G29" s="15"/>
      <c r="H29" s="15"/>
    </row>
    <row r="30" spans="2:8" x14ac:dyDescent="0.25">
      <c r="B30" t="s">
        <v>2</v>
      </c>
      <c r="C30" s="15">
        <f>872994*(1-'New rate only - West (2)'!Q24)</f>
        <v>819624.25858388457</v>
      </c>
      <c r="D30" s="15">
        <f>SUM(G30:H30)</f>
        <v>912718.72</v>
      </c>
      <c r="E30" s="11">
        <f>D30-C30</f>
        <v>93094.461416115402</v>
      </c>
      <c r="G30" s="15">
        <v>757206.51</v>
      </c>
      <c r="H30" s="15">
        <v>155512.21</v>
      </c>
    </row>
    <row r="31" spans="2:8" x14ac:dyDescent="0.25">
      <c r="B31" t="s">
        <v>3</v>
      </c>
      <c r="C31" s="15">
        <v>2210463</v>
      </c>
      <c r="D31" s="15">
        <f>SUM(G31:H31)</f>
        <v>2234827.8521454632</v>
      </c>
      <c r="E31" s="11">
        <f t="shared" ref="E31:E34" si="8">D31-C31</f>
        <v>24364.852145463228</v>
      </c>
      <c r="G31" s="15">
        <v>2117381.1200000001</v>
      </c>
      <c r="H31" s="15">
        <v>117446.73214546306</v>
      </c>
    </row>
    <row r="32" spans="2:8" x14ac:dyDescent="0.25">
      <c r="B32" t="s">
        <v>16</v>
      </c>
      <c r="C32" s="15">
        <v>3089029</v>
      </c>
      <c r="D32" s="15">
        <f>SUM(G32:H32)</f>
        <v>2775301.2334355679</v>
      </c>
      <c r="E32" s="11">
        <f t="shared" si="8"/>
        <v>-313727.76656443207</v>
      </c>
      <c r="G32" s="15">
        <v>2684126.2999999998</v>
      </c>
      <c r="H32" s="15">
        <v>91174.933435568106</v>
      </c>
    </row>
    <row r="33" spans="2:8" x14ac:dyDescent="0.25">
      <c r="B33" t="s">
        <v>17</v>
      </c>
      <c r="C33" s="15">
        <v>3142801</v>
      </c>
      <c r="D33" s="15">
        <f>SUM(G33:H33)</f>
        <v>3307076.9037754713</v>
      </c>
      <c r="E33" s="11">
        <f t="shared" si="8"/>
        <v>164275.90377547126</v>
      </c>
      <c r="G33" s="15">
        <v>3092950.25</v>
      </c>
      <c r="H33" s="15">
        <v>214126.65377547115</v>
      </c>
    </row>
    <row r="34" spans="2:8" x14ac:dyDescent="0.25">
      <c r="B34" t="s">
        <v>18</v>
      </c>
      <c r="C34" s="15">
        <v>2026530</v>
      </c>
      <c r="D34" s="15">
        <f>SUM(G34:H34)</f>
        <v>2216938.2599999998</v>
      </c>
      <c r="E34" s="20">
        <f t="shared" si="8"/>
        <v>190408.25999999978</v>
      </c>
      <c r="G34" s="15">
        <v>1627591.55</v>
      </c>
      <c r="H34" s="15">
        <v>589346.71</v>
      </c>
    </row>
    <row r="35" spans="2:8" x14ac:dyDescent="0.25">
      <c r="E35" s="11">
        <f>SUM(E30:E34)</f>
        <v>158415.7107726176</v>
      </c>
    </row>
    <row r="37" spans="2:8" x14ac:dyDescent="0.25">
      <c r="D37" t="s">
        <v>23</v>
      </c>
      <c r="E37" s="11">
        <f>E27+E35</f>
        <v>-1771319.2420025729</v>
      </c>
    </row>
    <row r="39" spans="2:8" x14ac:dyDescent="0.25">
      <c r="D39" t="s">
        <v>24</v>
      </c>
      <c r="E39" s="11">
        <f>E19+E37</f>
        <v>-11943878.206439704</v>
      </c>
    </row>
    <row r="40" spans="2:8" x14ac:dyDescent="0.25">
      <c r="D40" t="s">
        <v>26</v>
      </c>
      <c r="E40" s="11">
        <f>E39*(1-F40)</f>
        <v>-9123928.5618992895</v>
      </c>
      <c r="F40" s="19">
        <v>0.2361</v>
      </c>
    </row>
    <row r="42" spans="2:8" x14ac:dyDescent="0.25">
      <c r="D42" t="s">
        <v>25</v>
      </c>
      <c r="E42" s="15">
        <v>128300000</v>
      </c>
    </row>
    <row r="43" spans="2:8" x14ac:dyDescent="0.25">
      <c r="E43" s="5">
        <f>E40/E42</f>
        <v>-7.1114018409191654E-2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BA77-6A26-4913-BBD3-23DC1CA50BF4}">
  <dimension ref="B1:M480"/>
  <sheetViews>
    <sheetView workbookViewId="0">
      <selection activeCell="G6" sqref="G6:H23"/>
    </sheetView>
  </sheetViews>
  <sheetFormatPr defaultRowHeight="15" x14ac:dyDescent="0.25"/>
  <cols>
    <col min="4" max="8" width="13.7109375" customWidth="1"/>
    <col min="10" max="10" width="12.28515625" bestFit="1" customWidth="1"/>
    <col min="11" max="11" width="14.42578125" customWidth="1"/>
    <col min="12" max="12" width="12.42578125" customWidth="1"/>
  </cols>
  <sheetData>
    <row r="1" spans="2:11" x14ac:dyDescent="0.25">
      <c r="D1" t="s">
        <v>4</v>
      </c>
      <c r="E1" t="s">
        <v>5</v>
      </c>
    </row>
    <row r="2" spans="2:11" x14ac:dyDescent="0.25">
      <c r="C2" t="s">
        <v>1</v>
      </c>
      <c r="D2" s="6">
        <v>0.26456000000000002</v>
      </c>
      <c r="E2" s="6">
        <v>0.24021000000000001</v>
      </c>
      <c r="F2" s="14">
        <f>(D2-E2)/E2</f>
        <v>0.10136963490279342</v>
      </c>
      <c r="G2" s="9">
        <v>45954</v>
      </c>
      <c r="I2" s="6"/>
    </row>
    <row r="3" spans="2:11" x14ac:dyDescent="0.25">
      <c r="C3" t="s">
        <v>0</v>
      </c>
      <c r="D3" s="6">
        <v>0.26456000000000002</v>
      </c>
      <c r="E3" s="6">
        <v>0.24021000000000001</v>
      </c>
      <c r="F3" s="14">
        <f>(D3-E3)/E3</f>
        <v>0.10136963490279342</v>
      </c>
    </row>
    <row r="5" spans="2:11" x14ac:dyDescent="0.25">
      <c r="D5" t="s">
        <v>6</v>
      </c>
      <c r="E5" t="s">
        <v>7</v>
      </c>
      <c r="G5" t="s">
        <v>8</v>
      </c>
      <c r="H5" t="s">
        <v>9</v>
      </c>
    </row>
    <row r="6" spans="2:11" x14ac:dyDescent="0.25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3811.7700000000004</v>
      </c>
      <c r="H6" s="8">
        <v>406166.06</v>
      </c>
      <c r="J6" s="10">
        <f t="shared" ref="J6:J23" si="0">SUMIFS($E$26:$E$115,$D$26:$D$115,"&gt;="&amp;D6,$D$26:$D$115,"&lt;="&amp;E6)/F6</f>
        <v>0.24758878787878796</v>
      </c>
      <c r="K6" s="11">
        <f t="shared" ref="K6:K23" si="1">H6*J6</f>
        <v>100562.16247290306</v>
      </c>
    </row>
    <row r="7" spans="2:11" x14ac:dyDescent="0.25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1497.78</v>
      </c>
      <c r="H7" s="8">
        <v>93109.06</v>
      </c>
      <c r="J7" s="10">
        <f t="shared" si="0"/>
        <v>0.24832666666666678</v>
      </c>
      <c r="K7" s="11">
        <f t="shared" si="1"/>
        <v>23121.462506266678</v>
      </c>
    </row>
    <row r="8" spans="2:11" x14ac:dyDescent="0.25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2239.7800000000002</v>
      </c>
      <c r="H8" s="8">
        <v>187925.83</v>
      </c>
      <c r="J8" s="10">
        <f t="shared" si="0"/>
        <v>0.24906454545454557</v>
      </c>
      <c r="K8" s="11">
        <f t="shared" si="1"/>
        <v>46805.661428118197</v>
      </c>
    </row>
    <row r="9" spans="2:11" x14ac:dyDescent="0.25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1851.38</v>
      </c>
      <c r="H9" s="8">
        <v>188337.84</v>
      </c>
      <c r="J9" s="10">
        <f t="shared" si="0"/>
        <v>0.25042129032258076</v>
      </c>
      <c r="K9" s="11">
        <f t="shared" si="1"/>
        <v>47163.804909367762</v>
      </c>
    </row>
    <row r="10" spans="2:11" x14ac:dyDescent="0.25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1833.04</v>
      </c>
      <c r="H10" s="8">
        <v>158152.21</v>
      </c>
      <c r="J10" s="10">
        <f t="shared" si="0"/>
        <v>0.25157333333333348</v>
      </c>
      <c r="K10" s="11">
        <f t="shared" si="1"/>
        <v>39786.878643733355</v>
      </c>
    </row>
    <row r="11" spans="2:11" x14ac:dyDescent="0.25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1699.23</v>
      </c>
      <c r="H11" s="8">
        <v>155030.79</v>
      </c>
      <c r="J11" s="10">
        <f t="shared" si="0"/>
        <v>0.25314593750000014</v>
      </c>
      <c r="K11" s="11">
        <f t="shared" si="1"/>
        <v>39245.41467591565</v>
      </c>
    </row>
    <row r="12" spans="2:11" x14ac:dyDescent="0.25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2559.7199999999998</v>
      </c>
      <c r="H12" s="8">
        <v>290633.27</v>
      </c>
      <c r="J12" s="10">
        <f t="shared" si="0"/>
        <v>0.25390687500000014</v>
      </c>
      <c r="K12" s="11">
        <f t="shared" si="1"/>
        <v>73793.7853567313</v>
      </c>
    </row>
    <row r="13" spans="2:11" x14ac:dyDescent="0.25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2114.2600000000002</v>
      </c>
      <c r="H13" s="8">
        <v>231859.56</v>
      </c>
      <c r="J13" s="10">
        <f t="shared" si="0"/>
        <v>0.25563166666666681</v>
      </c>
      <c r="K13" s="11">
        <f t="shared" si="1"/>
        <v>59270.64575540003</v>
      </c>
    </row>
    <row r="14" spans="2:11" x14ac:dyDescent="0.25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1618.19</v>
      </c>
      <c r="H14" s="8">
        <v>221724.62</v>
      </c>
      <c r="J14" s="10">
        <f t="shared" si="0"/>
        <v>0.25644333333333347</v>
      </c>
      <c r="K14" s="11">
        <f t="shared" si="1"/>
        <v>56859.800634866697</v>
      </c>
    </row>
    <row r="15" spans="2:11" x14ac:dyDescent="0.25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1792.77</v>
      </c>
      <c r="H15" s="8">
        <v>243792.38</v>
      </c>
      <c r="J15" s="10">
        <f t="shared" si="0"/>
        <v>0.25784275862068978</v>
      </c>
      <c r="K15" s="11">
        <f t="shared" si="1"/>
        <v>62860.099789903477</v>
      </c>
    </row>
    <row r="16" spans="2:11" x14ac:dyDescent="0.25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1846.62</v>
      </c>
      <c r="H16" s="8">
        <v>275268.07999999996</v>
      </c>
      <c r="J16" s="10">
        <f t="shared" si="0"/>
        <v>0.25906161290322594</v>
      </c>
      <c r="K16" s="11">
        <f t="shared" si="1"/>
        <v>71311.392785574222</v>
      </c>
    </row>
    <row r="17" spans="2:13" x14ac:dyDescent="0.25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1609.89</v>
      </c>
      <c r="H17" s="8">
        <v>205370.9</v>
      </c>
      <c r="J17" s="10">
        <f t="shared" si="0"/>
        <v>0.26120137931034493</v>
      </c>
      <c r="K17" s="11">
        <f t="shared" si="1"/>
        <v>53643.162350206912</v>
      </c>
    </row>
    <row r="18" spans="2:13" x14ac:dyDescent="0.25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1581.36</v>
      </c>
      <c r="H18" s="8">
        <v>190289.6</v>
      </c>
      <c r="J18" s="10">
        <f t="shared" si="0"/>
        <v>0.26204103448275873</v>
      </c>
      <c r="K18" s="11">
        <f t="shared" si="1"/>
        <v>49863.683635310364</v>
      </c>
    </row>
    <row r="19" spans="2:13" x14ac:dyDescent="0.25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2546.2399999999998</v>
      </c>
      <c r="H19" s="8">
        <v>338472.04</v>
      </c>
      <c r="J19" s="10">
        <f t="shared" si="0"/>
        <v>0.26369035714285727</v>
      </c>
      <c r="K19" s="11">
        <f t="shared" si="1"/>
        <v>89251.81311047147</v>
      </c>
    </row>
    <row r="20" spans="2:13" x14ac:dyDescent="0.25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2261.2600000000002</v>
      </c>
      <c r="H20" s="8">
        <v>251239.01</v>
      </c>
      <c r="J20" s="10">
        <f t="shared" si="0"/>
        <v>0.26456000000000013</v>
      </c>
      <c r="K20" s="11">
        <f t="shared" si="1"/>
        <v>66467.792485600032</v>
      </c>
    </row>
    <row r="21" spans="2:13" x14ac:dyDescent="0.25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1589.69</v>
      </c>
      <c r="H21" s="8">
        <v>218042.05000000002</v>
      </c>
      <c r="J21" s="10">
        <f t="shared" si="0"/>
        <v>0.26456000000000013</v>
      </c>
      <c r="K21" s="11">
        <f t="shared" si="1"/>
        <v>57685.204748000033</v>
      </c>
    </row>
    <row r="22" spans="2:13" x14ac:dyDescent="0.25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1813.34</v>
      </c>
      <c r="H22" s="8">
        <v>251447.01</v>
      </c>
      <c r="J22" s="10">
        <f t="shared" si="0"/>
        <v>0.26456000000000013</v>
      </c>
      <c r="K22" s="11">
        <f t="shared" si="1"/>
        <v>66522.82096560004</v>
      </c>
    </row>
    <row r="23" spans="2:13" x14ac:dyDescent="0.25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1331.11</v>
      </c>
      <c r="H23" s="8">
        <v>224925.02</v>
      </c>
      <c r="J23" s="10">
        <f t="shared" si="0"/>
        <v>0.26456000000000013</v>
      </c>
      <c r="K23" s="11">
        <f t="shared" si="1"/>
        <v>59506.163291200028</v>
      </c>
      <c r="L23" s="11">
        <f>SUM(K6:K23)</f>
        <v>1063721.7495451691</v>
      </c>
      <c r="M23" s="12">
        <f>AVERAGE(J6:J23)</f>
        <v>0.25712108770087738</v>
      </c>
    </row>
    <row r="26" spans="2:13" x14ac:dyDescent="0.25">
      <c r="D26" s="9">
        <v>45931</v>
      </c>
      <c r="E26" s="6">
        <f t="shared" ref="E26:E48" si="2">$E$3</f>
        <v>0.24021000000000001</v>
      </c>
    </row>
    <row r="27" spans="2:13" x14ac:dyDescent="0.25">
      <c r="D27" s="9">
        <v>45932</v>
      </c>
      <c r="E27" s="6">
        <f t="shared" si="2"/>
        <v>0.24021000000000001</v>
      </c>
    </row>
    <row r="28" spans="2:13" x14ac:dyDescent="0.25">
      <c r="D28" s="9">
        <v>45933</v>
      </c>
      <c r="E28" s="6">
        <f t="shared" si="2"/>
        <v>0.24021000000000001</v>
      </c>
    </row>
    <row r="29" spans="2:13" x14ac:dyDescent="0.25">
      <c r="D29" s="9">
        <v>45934</v>
      </c>
      <c r="E29" s="6">
        <f t="shared" si="2"/>
        <v>0.24021000000000001</v>
      </c>
    </row>
    <row r="30" spans="2:13" x14ac:dyDescent="0.25">
      <c r="D30" s="9">
        <v>45935</v>
      </c>
      <c r="E30" s="6">
        <f t="shared" si="2"/>
        <v>0.24021000000000001</v>
      </c>
    </row>
    <row r="31" spans="2:13" x14ac:dyDescent="0.25">
      <c r="D31" s="9">
        <v>45936</v>
      </c>
      <c r="E31" s="6">
        <f t="shared" si="2"/>
        <v>0.24021000000000001</v>
      </c>
    </row>
    <row r="32" spans="2:13" x14ac:dyDescent="0.25">
      <c r="D32" s="9">
        <v>45937</v>
      </c>
      <c r="E32" s="6">
        <f t="shared" si="2"/>
        <v>0.24021000000000001</v>
      </c>
    </row>
    <row r="33" spans="4:5" x14ac:dyDescent="0.25">
      <c r="D33" s="9">
        <v>45938</v>
      </c>
      <c r="E33" s="6">
        <f t="shared" si="2"/>
        <v>0.24021000000000001</v>
      </c>
    </row>
    <row r="34" spans="4:5" x14ac:dyDescent="0.25">
      <c r="D34" s="9">
        <v>45939</v>
      </c>
      <c r="E34" s="6">
        <f t="shared" si="2"/>
        <v>0.24021000000000001</v>
      </c>
    </row>
    <row r="35" spans="4:5" x14ac:dyDescent="0.25">
      <c r="D35" s="9">
        <v>45940</v>
      </c>
      <c r="E35" s="6">
        <f t="shared" si="2"/>
        <v>0.24021000000000001</v>
      </c>
    </row>
    <row r="36" spans="4:5" x14ac:dyDescent="0.25">
      <c r="D36" s="9">
        <v>45941</v>
      </c>
      <c r="E36" s="6">
        <f t="shared" si="2"/>
        <v>0.24021000000000001</v>
      </c>
    </row>
    <row r="37" spans="4:5" x14ac:dyDescent="0.25">
      <c r="D37" s="9">
        <v>45942</v>
      </c>
      <c r="E37" s="6">
        <f t="shared" si="2"/>
        <v>0.24021000000000001</v>
      </c>
    </row>
    <row r="38" spans="4:5" x14ac:dyDescent="0.25">
      <c r="D38" s="9">
        <v>45943</v>
      </c>
      <c r="E38" s="6">
        <f t="shared" si="2"/>
        <v>0.24021000000000001</v>
      </c>
    </row>
    <row r="39" spans="4:5" x14ac:dyDescent="0.25">
      <c r="D39" s="9">
        <v>45944</v>
      </c>
      <c r="E39" s="6">
        <f t="shared" si="2"/>
        <v>0.24021000000000001</v>
      </c>
    </row>
    <row r="40" spans="4:5" x14ac:dyDescent="0.25">
      <c r="D40" s="9">
        <v>45945</v>
      </c>
      <c r="E40" s="6">
        <f t="shared" si="2"/>
        <v>0.24021000000000001</v>
      </c>
    </row>
    <row r="41" spans="4:5" x14ac:dyDescent="0.25">
      <c r="D41" s="9">
        <v>45946</v>
      </c>
      <c r="E41" s="6">
        <f t="shared" si="2"/>
        <v>0.24021000000000001</v>
      </c>
    </row>
    <row r="42" spans="4:5" x14ac:dyDescent="0.25">
      <c r="D42" s="9">
        <v>45947</v>
      </c>
      <c r="E42" s="6">
        <f t="shared" si="2"/>
        <v>0.24021000000000001</v>
      </c>
    </row>
    <row r="43" spans="4:5" x14ac:dyDescent="0.25">
      <c r="D43" s="9">
        <v>45948</v>
      </c>
      <c r="E43" s="6">
        <f t="shared" si="2"/>
        <v>0.24021000000000001</v>
      </c>
    </row>
    <row r="44" spans="4:5" x14ac:dyDescent="0.25">
      <c r="D44" s="9">
        <v>45949</v>
      </c>
      <c r="E44" s="6">
        <f t="shared" si="2"/>
        <v>0.24021000000000001</v>
      </c>
    </row>
    <row r="45" spans="4:5" x14ac:dyDescent="0.25">
      <c r="D45" s="9">
        <v>45950</v>
      </c>
      <c r="E45" s="6">
        <f t="shared" si="2"/>
        <v>0.24021000000000001</v>
      </c>
    </row>
    <row r="46" spans="4:5" x14ac:dyDescent="0.25">
      <c r="D46" s="9">
        <v>45951</v>
      </c>
      <c r="E46" s="6">
        <f t="shared" si="2"/>
        <v>0.24021000000000001</v>
      </c>
    </row>
    <row r="47" spans="4:5" x14ac:dyDescent="0.25">
      <c r="D47" s="9">
        <v>45952</v>
      </c>
      <c r="E47" s="6">
        <f t="shared" si="2"/>
        <v>0.24021000000000001</v>
      </c>
    </row>
    <row r="48" spans="4:5" x14ac:dyDescent="0.25">
      <c r="D48" s="9">
        <v>45953</v>
      </c>
      <c r="E48" s="6">
        <f t="shared" si="2"/>
        <v>0.24021000000000001</v>
      </c>
    </row>
    <row r="49" spans="4:5" x14ac:dyDescent="0.25">
      <c r="D49" s="9">
        <v>45954</v>
      </c>
      <c r="E49" s="6">
        <f>$D$3</f>
        <v>0.26456000000000002</v>
      </c>
    </row>
    <row r="50" spans="4:5" x14ac:dyDescent="0.25">
      <c r="D50" s="9">
        <v>45955</v>
      </c>
      <c r="E50" s="6">
        <f t="shared" ref="E50:E56" si="3">$D$3</f>
        <v>0.26456000000000002</v>
      </c>
    </row>
    <row r="51" spans="4:5" x14ac:dyDescent="0.25">
      <c r="D51" s="9">
        <v>45956</v>
      </c>
      <c r="E51" s="6">
        <f t="shared" si="3"/>
        <v>0.26456000000000002</v>
      </c>
    </row>
    <row r="52" spans="4:5" x14ac:dyDescent="0.25">
      <c r="D52" s="9">
        <v>45957</v>
      </c>
      <c r="E52" s="6">
        <f t="shared" si="3"/>
        <v>0.26456000000000002</v>
      </c>
    </row>
    <row r="53" spans="4:5" x14ac:dyDescent="0.25">
      <c r="D53" s="9">
        <v>45958</v>
      </c>
      <c r="E53" s="6">
        <f t="shared" si="3"/>
        <v>0.26456000000000002</v>
      </c>
    </row>
    <row r="54" spans="4:5" x14ac:dyDescent="0.25">
      <c r="D54" s="9">
        <v>45959</v>
      </c>
      <c r="E54" s="6">
        <f t="shared" si="3"/>
        <v>0.26456000000000002</v>
      </c>
    </row>
    <row r="55" spans="4:5" x14ac:dyDescent="0.25">
      <c r="D55" s="9">
        <v>45960</v>
      </c>
      <c r="E55" s="6">
        <f t="shared" si="3"/>
        <v>0.26456000000000002</v>
      </c>
    </row>
    <row r="56" spans="4:5" x14ac:dyDescent="0.25">
      <c r="D56" s="9">
        <v>45961</v>
      </c>
      <c r="E56" s="6">
        <f t="shared" si="3"/>
        <v>0.26456000000000002</v>
      </c>
    </row>
    <row r="57" spans="4:5" x14ac:dyDescent="0.25">
      <c r="D57" s="9">
        <v>45962</v>
      </c>
      <c r="E57" s="6">
        <f>$D$2</f>
        <v>0.26456000000000002</v>
      </c>
    </row>
    <row r="58" spans="4:5" x14ac:dyDescent="0.25">
      <c r="D58" s="9">
        <v>45963</v>
      </c>
      <c r="E58" s="6">
        <f t="shared" ref="E58:E86" si="4">$D$2</f>
        <v>0.26456000000000002</v>
      </c>
    </row>
    <row r="59" spans="4:5" x14ac:dyDescent="0.25">
      <c r="D59" s="9">
        <v>45964</v>
      </c>
      <c r="E59" s="6">
        <f t="shared" si="4"/>
        <v>0.26456000000000002</v>
      </c>
    </row>
    <row r="60" spans="4:5" x14ac:dyDescent="0.25">
      <c r="D60" s="9">
        <v>45965</v>
      </c>
      <c r="E60" s="6">
        <f t="shared" si="4"/>
        <v>0.26456000000000002</v>
      </c>
    </row>
    <row r="61" spans="4:5" x14ac:dyDescent="0.25">
      <c r="D61" s="9">
        <v>45966</v>
      </c>
      <c r="E61" s="6">
        <f t="shared" si="4"/>
        <v>0.26456000000000002</v>
      </c>
    </row>
    <row r="62" spans="4:5" x14ac:dyDescent="0.25">
      <c r="D62" s="9">
        <v>45967</v>
      </c>
      <c r="E62" s="6">
        <f t="shared" si="4"/>
        <v>0.26456000000000002</v>
      </c>
    </row>
    <row r="63" spans="4:5" x14ac:dyDescent="0.25">
      <c r="D63" s="9">
        <v>45968</v>
      </c>
      <c r="E63" s="6">
        <f t="shared" si="4"/>
        <v>0.26456000000000002</v>
      </c>
    </row>
    <row r="64" spans="4:5" x14ac:dyDescent="0.25">
      <c r="D64" s="9">
        <v>45969</v>
      </c>
      <c r="E64" s="6">
        <f t="shared" si="4"/>
        <v>0.26456000000000002</v>
      </c>
    </row>
    <row r="65" spans="4:5" x14ac:dyDescent="0.25">
      <c r="D65" s="9">
        <v>45970</v>
      </c>
      <c r="E65" s="6">
        <f t="shared" si="4"/>
        <v>0.26456000000000002</v>
      </c>
    </row>
    <row r="66" spans="4:5" x14ac:dyDescent="0.25">
      <c r="D66" s="9">
        <v>45971</v>
      </c>
      <c r="E66" s="6">
        <f t="shared" si="4"/>
        <v>0.26456000000000002</v>
      </c>
    </row>
    <row r="67" spans="4:5" x14ac:dyDescent="0.25">
      <c r="D67" s="9">
        <v>45972</v>
      </c>
      <c r="E67" s="6">
        <f t="shared" si="4"/>
        <v>0.26456000000000002</v>
      </c>
    </row>
    <row r="68" spans="4:5" x14ac:dyDescent="0.25">
      <c r="D68" s="9">
        <v>45973</v>
      </c>
      <c r="E68" s="6">
        <f t="shared" si="4"/>
        <v>0.26456000000000002</v>
      </c>
    </row>
    <row r="69" spans="4:5" x14ac:dyDescent="0.25">
      <c r="D69" s="9">
        <v>45974</v>
      </c>
      <c r="E69" s="6">
        <f t="shared" si="4"/>
        <v>0.26456000000000002</v>
      </c>
    </row>
    <row r="70" spans="4:5" x14ac:dyDescent="0.25">
      <c r="D70" s="9">
        <v>45975</v>
      </c>
      <c r="E70" s="6">
        <f t="shared" si="4"/>
        <v>0.26456000000000002</v>
      </c>
    </row>
    <row r="71" spans="4:5" x14ac:dyDescent="0.25">
      <c r="D71" s="9">
        <v>45976</v>
      </c>
      <c r="E71" s="6">
        <f t="shared" si="4"/>
        <v>0.26456000000000002</v>
      </c>
    </row>
    <row r="72" spans="4:5" x14ac:dyDescent="0.25">
      <c r="D72" s="9">
        <v>45977</v>
      </c>
      <c r="E72" s="6">
        <f t="shared" si="4"/>
        <v>0.26456000000000002</v>
      </c>
    </row>
    <row r="73" spans="4:5" x14ac:dyDescent="0.25">
      <c r="D73" s="9">
        <v>45978</v>
      </c>
      <c r="E73" s="6">
        <f t="shared" si="4"/>
        <v>0.26456000000000002</v>
      </c>
    </row>
    <row r="74" spans="4:5" x14ac:dyDescent="0.25">
      <c r="D74" s="9">
        <v>45979</v>
      </c>
      <c r="E74" s="6">
        <f t="shared" si="4"/>
        <v>0.26456000000000002</v>
      </c>
    </row>
    <row r="75" spans="4:5" x14ac:dyDescent="0.25">
      <c r="D75" s="9">
        <v>45980</v>
      </c>
      <c r="E75" s="6">
        <f t="shared" si="4"/>
        <v>0.26456000000000002</v>
      </c>
    </row>
    <row r="76" spans="4:5" x14ac:dyDescent="0.25">
      <c r="D76" s="9">
        <v>45981</v>
      </c>
      <c r="E76" s="6">
        <f t="shared" si="4"/>
        <v>0.26456000000000002</v>
      </c>
    </row>
    <row r="77" spans="4:5" x14ac:dyDescent="0.25">
      <c r="D77" s="9">
        <v>45982</v>
      </c>
      <c r="E77" s="6">
        <f t="shared" si="4"/>
        <v>0.26456000000000002</v>
      </c>
    </row>
    <row r="78" spans="4:5" x14ac:dyDescent="0.25">
      <c r="D78" s="9">
        <v>45983</v>
      </c>
      <c r="E78" s="6">
        <f t="shared" si="4"/>
        <v>0.26456000000000002</v>
      </c>
    </row>
    <row r="79" spans="4:5" x14ac:dyDescent="0.25">
      <c r="D79" s="9">
        <v>45984</v>
      </c>
      <c r="E79" s="6">
        <f t="shared" si="4"/>
        <v>0.26456000000000002</v>
      </c>
    </row>
    <row r="80" spans="4:5" x14ac:dyDescent="0.25">
      <c r="D80" s="9">
        <v>45985</v>
      </c>
      <c r="E80" s="6">
        <f t="shared" si="4"/>
        <v>0.26456000000000002</v>
      </c>
    </row>
    <row r="81" spans="4:5" x14ac:dyDescent="0.25">
      <c r="D81" s="9">
        <v>45986</v>
      </c>
      <c r="E81" s="6">
        <f t="shared" si="4"/>
        <v>0.26456000000000002</v>
      </c>
    </row>
    <row r="82" spans="4:5" x14ac:dyDescent="0.25">
      <c r="D82" s="9">
        <v>45987</v>
      </c>
      <c r="E82" s="6">
        <f t="shared" si="4"/>
        <v>0.26456000000000002</v>
      </c>
    </row>
    <row r="83" spans="4:5" x14ac:dyDescent="0.25">
      <c r="D83" s="9">
        <v>45988</v>
      </c>
      <c r="E83" s="6">
        <f t="shared" si="4"/>
        <v>0.26456000000000002</v>
      </c>
    </row>
    <row r="84" spans="4:5" x14ac:dyDescent="0.25">
      <c r="D84" s="9">
        <v>45989</v>
      </c>
      <c r="E84" s="6">
        <f t="shared" si="4"/>
        <v>0.26456000000000002</v>
      </c>
    </row>
    <row r="85" spans="4:5" x14ac:dyDescent="0.25">
      <c r="D85" s="9">
        <v>45990</v>
      </c>
      <c r="E85" s="6">
        <f t="shared" si="4"/>
        <v>0.26456000000000002</v>
      </c>
    </row>
    <row r="86" spans="4:5" x14ac:dyDescent="0.25">
      <c r="D86" s="9">
        <v>45991</v>
      </c>
      <c r="E86" s="6">
        <f t="shared" si="4"/>
        <v>0.26456000000000002</v>
      </c>
    </row>
    <row r="87" spans="4:5" x14ac:dyDescent="0.25">
      <c r="D87" s="9"/>
      <c r="E87" s="6"/>
    </row>
    <row r="88" spans="4:5" x14ac:dyDescent="0.25">
      <c r="D88" s="9"/>
      <c r="E88" s="6"/>
    </row>
    <row r="89" spans="4:5" x14ac:dyDescent="0.25">
      <c r="D89" s="9"/>
      <c r="E89" s="6"/>
    </row>
    <row r="90" spans="4:5" x14ac:dyDescent="0.25">
      <c r="D90" s="9"/>
      <c r="E90" s="6"/>
    </row>
    <row r="91" spans="4:5" x14ac:dyDescent="0.25">
      <c r="D91" s="9"/>
      <c r="E91" s="6"/>
    </row>
    <row r="92" spans="4:5" x14ac:dyDescent="0.25">
      <c r="D92" s="9"/>
      <c r="E92" s="6"/>
    </row>
    <row r="93" spans="4:5" x14ac:dyDescent="0.25">
      <c r="D93" s="9"/>
      <c r="E93" s="6"/>
    </row>
    <row r="94" spans="4:5" x14ac:dyDescent="0.25">
      <c r="D94" s="9"/>
      <c r="E94" s="6"/>
    </row>
    <row r="95" spans="4:5" x14ac:dyDescent="0.25">
      <c r="D95" s="9"/>
      <c r="E95" s="6"/>
    </row>
    <row r="96" spans="4:5" x14ac:dyDescent="0.25">
      <c r="D96" s="9"/>
      <c r="E96" s="6"/>
    </row>
    <row r="97" spans="4:5" x14ac:dyDescent="0.25">
      <c r="D97" s="9"/>
      <c r="E97" s="6"/>
    </row>
    <row r="98" spans="4:5" x14ac:dyDescent="0.25">
      <c r="D98" s="9"/>
      <c r="E98" s="6"/>
    </row>
    <row r="99" spans="4:5" x14ac:dyDescent="0.25">
      <c r="D99" s="9"/>
      <c r="E99" s="6"/>
    </row>
    <row r="100" spans="4:5" x14ac:dyDescent="0.25">
      <c r="D100" s="9"/>
      <c r="E100" s="6"/>
    </row>
    <row r="101" spans="4:5" x14ac:dyDescent="0.25">
      <c r="D101" s="9"/>
      <c r="E101" s="6"/>
    </row>
    <row r="102" spans="4:5" x14ac:dyDescent="0.25">
      <c r="D102" s="9"/>
      <c r="E102" s="6"/>
    </row>
    <row r="103" spans="4:5" x14ac:dyDescent="0.25">
      <c r="D103" s="9"/>
      <c r="E103" s="6"/>
    </row>
    <row r="104" spans="4:5" x14ac:dyDescent="0.25">
      <c r="D104" s="9"/>
      <c r="E104" s="6"/>
    </row>
    <row r="105" spans="4:5" x14ac:dyDescent="0.25">
      <c r="D105" s="9"/>
      <c r="E105" s="6"/>
    </row>
    <row r="106" spans="4:5" x14ac:dyDescent="0.25">
      <c r="D106" s="9"/>
      <c r="E106" s="6"/>
    </row>
    <row r="107" spans="4:5" x14ac:dyDescent="0.25">
      <c r="D107" s="9"/>
      <c r="E107" s="6"/>
    </row>
    <row r="108" spans="4:5" x14ac:dyDescent="0.25">
      <c r="D108" s="9"/>
      <c r="E108" s="6"/>
    </row>
    <row r="109" spans="4:5" x14ac:dyDescent="0.25">
      <c r="D109" s="9"/>
      <c r="E109" s="6"/>
    </row>
    <row r="110" spans="4:5" x14ac:dyDescent="0.25">
      <c r="D110" s="9"/>
      <c r="E110" s="6"/>
    </row>
    <row r="111" spans="4:5" x14ac:dyDescent="0.25">
      <c r="D111" s="9"/>
      <c r="E111" s="6"/>
    </row>
    <row r="112" spans="4:5" x14ac:dyDescent="0.25">
      <c r="D112" s="9"/>
      <c r="E112" s="6"/>
    </row>
    <row r="113" spans="4:5" x14ac:dyDescent="0.25">
      <c r="D113" s="9"/>
      <c r="E113" s="6"/>
    </row>
    <row r="114" spans="4:5" x14ac:dyDescent="0.25">
      <c r="D114" s="9"/>
      <c r="E114" s="6"/>
    </row>
    <row r="115" spans="4:5" x14ac:dyDescent="0.25">
      <c r="D115" s="9"/>
      <c r="E115" s="6"/>
    </row>
    <row r="116" spans="4:5" x14ac:dyDescent="0.25">
      <c r="D116" s="9"/>
    </row>
    <row r="117" spans="4:5" x14ac:dyDescent="0.25">
      <c r="D117" s="9"/>
    </row>
    <row r="118" spans="4:5" x14ac:dyDescent="0.25">
      <c r="D118" s="9"/>
    </row>
    <row r="119" spans="4:5" x14ac:dyDescent="0.25">
      <c r="D119" s="9"/>
    </row>
    <row r="120" spans="4:5" x14ac:dyDescent="0.25">
      <c r="D120" s="9"/>
    </row>
    <row r="121" spans="4:5" x14ac:dyDescent="0.25">
      <c r="D121" s="9"/>
    </row>
    <row r="122" spans="4:5" x14ac:dyDescent="0.25">
      <c r="D122" s="9"/>
    </row>
    <row r="123" spans="4:5" x14ac:dyDescent="0.25">
      <c r="D123" s="9"/>
    </row>
    <row r="124" spans="4:5" x14ac:dyDescent="0.25">
      <c r="D124" s="9"/>
    </row>
    <row r="125" spans="4:5" x14ac:dyDescent="0.25">
      <c r="D125" s="9"/>
    </row>
    <row r="126" spans="4:5" x14ac:dyDescent="0.25">
      <c r="D126" s="9"/>
    </row>
    <row r="127" spans="4:5" x14ac:dyDescent="0.25">
      <c r="D127" s="9"/>
    </row>
    <row r="128" spans="4:5" x14ac:dyDescent="0.25">
      <c r="D128" s="9"/>
    </row>
    <row r="129" spans="4:4" x14ac:dyDescent="0.25">
      <c r="D129" s="9"/>
    </row>
    <row r="130" spans="4:4" x14ac:dyDescent="0.25">
      <c r="D130" s="9"/>
    </row>
    <row r="131" spans="4:4" x14ac:dyDescent="0.25">
      <c r="D131" s="9"/>
    </row>
    <row r="132" spans="4:4" x14ac:dyDescent="0.25">
      <c r="D132" s="9"/>
    </row>
    <row r="133" spans="4:4" x14ac:dyDescent="0.25">
      <c r="D133" s="9"/>
    </row>
    <row r="134" spans="4:4" x14ac:dyDescent="0.25">
      <c r="D134" s="9"/>
    </row>
    <row r="135" spans="4:4" x14ac:dyDescent="0.25">
      <c r="D135" s="9"/>
    </row>
    <row r="136" spans="4:4" x14ac:dyDescent="0.25">
      <c r="D136" s="9"/>
    </row>
    <row r="137" spans="4:4" x14ac:dyDescent="0.25">
      <c r="D137" s="9"/>
    </row>
    <row r="138" spans="4:4" x14ac:dyDescent="0.25">
      <c r="D138" s="9"/>
    </row>
    <row r="139" spans="4:4" x14ac:dyDescent="0.25">
      <c r="D139" s="9"/>
    </row>
    <row r="140" spans="4:4" x14ac:dyDescent="0.25">
      <c r="D140" s="9"/>
    </row>
    <row r="141" spans="4:4" x14ac:dyDescent="0.25">
      <c r="D141" s="9"/>
    </row>
    <row r="142" spans="4:4" x14ac:dyDescent="0.25">
      <c r="D142" s="9"/>
    </row>
    <row r="143" spans="4:4" x14ac:dyDescent="0.25">
      <c r="D143" s="9"/>
    </row>
    <row r="144" spans="4:4" x14ac:dyDescent="0.25">
      <c r="D144" s="9"/>
    </row>
    <row r="145" spans="4:4" x14ac:dyDescent="0.25">
      <c r="D145" s="9"/>
    </row>
    <row r="146" spans="4:4" x14ac:dyDescent="0.25">
      <c r="D146" s="9"/>
    </row>
    <row r="147" spans="4:4" x14ac:dyDescent="0.25">
      <c r="D147" s="9"/>
    </row>
    <row r="148" spans="4:4" x14ac:dyDescent="0.25">
      <c r="D148" s="9"/>
    </row>
    <row r="149" spans="4:4" x14ac:dyDescent="0.25">
      <c r="D149" s="9"/>
    </row>
    <row r="150" spans="4:4" x14ac:dyDescent="0.25">
      <c r="D150" s="9"/>
    </row>
    <row r="151" spans="4:4" x14ac:dyDescent="0.25">
      <c r="D151" s="9"/>
    </row>
    <row r="152" spans="4:4" x14ac:dyDescent="0.25">
      <c r="D152" s="9"/>
    </row>
    <row r="153" spans="4:4" x14ac:dyDescent="0.25">
      <c r="D153" s="9"/>
    </row>
    <row r="154" spans="4:4" x14ac:dyDescent="0.25">
      <c r="D154" s="9"/>
    </row>
    <row r="155" spans="4:4" x14ac:dyDescent="0.25">
      <c r="D155" s="9"/>
    </row>
    <row r="156" spans="4:4" x14ac:dyDescent="0.25">
      <c r="D156" s="9"/>
    </row>
    <row r="157" spans="4:4" x14ac:dyDescent="0.25">
      <c r="D157" s="9"/>
    </row>
    <row r="158" spans="4:4" x14ac:dyDescent="0.25">
      <c r="D158" s="9"/>
    </row>
    <row r="159" spans="4:4" x14ac:dyDescent="0.25">
      <c r="D159" s="9"/>
    </row>
    <row r="160" spans="4:4" x14ac:dyDescent="0.25">
      <c r="D160" s="9"/>
    </row>
    <row r="161" spans="4:4" x14ac:dyDescent="0.25">
      <c r="D161" s="9"/>
    </row>
    <row r="162" spans="4:4" x14ac:dyDescent="0.25">
      <c r="D162" s="9"/>
    </row>
    <row r="163" spans="4:4" x14ac:dyDescent="0.25">
      <c r="D163" s="9"/>
    </row>
    <row r="164" spans="4:4" x14ac:dyDescent="0.25">
      <c r="D164" s="9"/>
    </row>
    <row r="165" spans="4:4" x14ac:dyDescent="0.25">
      <c r="D165" s="9"/>
    </row>
    <row r="166" spans="4:4" x14ac:dyDescent="0.25">
      <c r="D166" s="9"/>
    </row>
    <row r="167" spans="4:4" x14ac:dyDescent="0.25">
      <c r="D167" s="9"/>
    </row>
    <row r="168" spans="4:4" x14ac:dyDescent="0.25">
      <c r="D168" s="9"/>
    </row>
    <row r="169" spans="4:4" x14ac:dyDescent="0.25">
      <c r="D169" s="9"/>
    </row>
    <row r="170" spans="4:4" x14ac:dyDescent="0.25">
      <c r="D170" s="9"/>
    </row>
    <row r="171" spans="4:4" x14ac:dyDescent="0.25">
      <c r="D171" s="9"/>
    </row>
    <row r="172" spans="4:4" x14ac:dyDescent="0.25">
      <c r="D172" s="9"/>
    </row>
    <row r="173" spans="4:4" x14ac:dyDescent="0.25">
      <c r="D173" s="9"/>
    </row>
    <row r="174" spans="4:4" x14ac:dyDescent="0.25">
      <c r="D174" s="9"/>
    </row>
    <row r="175" spans="4:4" x14ac:dyDescent="0.25">
      <c r="D175" s="9"/>
    </row>
    <row r="176" spans="4:4" x14ac:dyDescent="0.25">
      <c r="D176" s="9"/>
    </row>
    <row r="177" spans="4:4" x14ac:dyDescent="0.25">
      <c r="D177" s="9"/>
    </row>
    <row r="178" spans="4:4" x14ac:dyDescent="0.25">
      <c r="D178" s="9"/>
    </row>
    <row r="179" spans="4:4" x14ac:dyDescent="0.25">
      <c r="D179" s="9"/>
    </row>
    <row r="180" spans="4:4" x14ac:dyDescent="0.25">
      <c r="D180" s="9"/>
    </row>
    <row r="181" spans="4:4" x14ac:dyDescent="0.25">
      <c r="D181" s="9"/>
    </row>
    <row r="182" spans="4:4" x14ac:dyDescent="0.25">
      <c r="D182" s="9"/>
    </row>
    <row r="183" spans="4:4" x14ac:dyDescent="0.25">
      <c r="D183" s="9"/>
    </row>
    <row r="184" spans="4:4" x14ac:dyDescent="0.25">
      <c r="D184" s="9"/>
    </row>
    <row r="185" spans="4:4" x14ac:dyDescent="0.25">
      <c r="D185" s="9"/>
    </row>
    <row r="186" spans="4:4" x14ac:dyDescent="0.25">
      <c r="D186" s="9"/>
    </row>
    <row r="187" spans="4:4" x14ac:dyDescent="0.25">
      <c r="D187" s="9"/>
    </row>
    <row r="188" spans="4:4" x14ac:dyDescent="0.25">
      <c r="D188" s="9"/>
    </row>
    <row r="189" spans="4:4" x14ac:dyDescent="0.25">
      <c r="D189" s="9"/>
    </row>
    <row r="190" spans="4:4" x14ac:dyDescent="0.25">
      <c r="D190" s="9"/>
    </row>
    <row r="191" spans="4:4" x14ac:dyDescent="0.25">
      <c r="D191" s="9"/>
    </row>
    <row r="192" spans="4:4" x14ac:dyDescent="0.25">
      <c r="D192" s="9"/>
    </row>
    <row r="193" spans="4:4" x14ac:dyDescent="0.25">
      <c r="D193" s="9"/>
    </row>
    <row r="194" spans="4:4" x14ac:dyDescent="0.25">
      <c r="D194" s="9"/>
    </row>
    <row r="195" spans="4:4" x14ac:dyDescent="0.25">
      <c r="D195" s="9"/>
    </row>
    <row r="196" spans="4:4" x14ac:dyDescent="0.25">
      <c r="D196" s="9"/>
    </row>
    <row r="197" spans="4:4" x14ac:dyDescent="0.25">
      <c r="D197" s="9"/>
    </row>
    <row r="198" spans="4:4" x14ac:dyDescent="0.25">
      <c r="D198" s="9"/>
    </row>
    <row r="199" spans="4:4" x14ac:dyDescent="0.25">
      <c r="D199" s="9"/>
    </row>
    <row r="200" spans="4:4" x14ac:dyDescent="0.25">
      <c r="D200" s="9"/>
    </row>
    <row r="201" spans="4:4" x14ac:dyDescent="0.25">
      <c r="D201" s="9"/>
    </row>
    <row r="202" spans="4:4" x14ac:dyDescent="0.25">
      <c r="D202" s="9"/>
    </row>
    <row r="203" spans="4:4" x14ac:dyDescent="0.25">
      <c r="D203" s="9"/>
    </row>
    <row r="204" spans="4:4" x14ac:dyDescent="0.25">
      <c r="D204" s="9"/>
    </row>
    <row r="205" spans="4:4" x14ac:dyDescent="0.25">
      <c r="D205" s="9"/>
    </row>
    <row r="206" spans="4:4" x14ac:dyDescent="0.25">
      <c r="D206" s="9"/>
    </row>
    <row r="207" spans="4:4" x14ac:dyDescent="0.25">
      <c r="D207" s="9"/>
    </row>
    <row r="208" spans="4:4" x14ac:dyDescent="0.25">
      <c r="D208" s="9"/>
    </row>
    <row r="209" spans="4:4" x14ac:dyDescent="0.25">
      <c r="D209" s="9"/>
    </row>
    <row r="210" spans="4:4" x14ac:dyDescent="0.25">
      <c r="D210" s="9"/>
    </row>
    <row r="211" spans="4:4" x14ac:dyDescent="0.25">
      <c r="D211" s="9"/>
    </row>
    <row r="212" spans="4:4" x14ac:dyDescent="0.25">
      <c r="D212" s="9"/>
    </row>
    <row r="213" spans="4:4" x14ac:dyDescent="0.25">
      <c r="D213" s="9"/>
    </row>
    <row r="214" spans="4:4" x14ac:dyDescent="0.25">
      <c r="D214" s="9"/>
    </row>
    <row r="215" spans="4:4" x14ac:dyDescent="0.25">
      <c r="D215" s="9"/>
    </row>
    <row r="216" spans="4:4" x14ac:dyDescent="0.25">
      <c r="D216" s="9"/>
    </row>
    <row r="217" spans="4:4" x14ac:dyDescent="0.25">
      <c r="D217" s="9"/>
    </row>
    <row r="218" spans="4:4" x14ac:dyDescent="0.25">
      <c r="D218" s="9"/>
    </row>
    <row r="219" spans="4:4" x14ac:dyDescent="0.25">
      <c r="D219" s="9"/>
    </row>
    <row r="220" spans="4:4" x14ac:dyDescent="0.25">
      <c r="D220" s="9"/>
    </row>
    <row r="221" spans="4:4" x14ac:dyDescent="0.25">
      <c r="D221" s="9"/>
    </row>
    <row r="222" spans="4:4" x14ac:dyDescent="0.25">
      <c r="D222" s="9"/>
    </row>
    <row r="223" spans="4:4" x14ac:dyDescent="0.25">
      <c r="D223" s="9"/>
    </row>
    <row r="224" spans="4:4" x14ac:dyDescent="0.25">
      <c r="D224" s="9"/>
    </row>
    <row r="225" spans="4:4" x14ac:dyDescent="0.25">
      <c r="D225" s="9"/>
    </row>
    <row r="226" spans="4:4" x14ac:dyDescent="0.25">
      <c r="D226" s="9"/>
    </row>
    <row r="227" spans="4:4" x14ac:dyDescent="0.25">
      <c r="D227" s="9"/>
    </row>
    <row r="228" spans="4:4" x14ac:dyDescent="0.25">
      <c r="D228" s="9"/>
    </row>
    <row r="229" spans="4:4" x14ac:dyDescent="0.25">
      <c r="D229" s="9"/>
    </row>
    <row r="230" spans="4:4" x14ac:dyDescent="0.25">
      <c r="D230" s="9"/>
    </row>
    <row r="231" spans="4:4" x14ac:dyDescent="0.25">
      <c r="D231" s="9"/>
    </row>
    <row r="232" spans="4:4" x14ac:dyDescent="0.25">
      <c r="D232" s="9"/>
    </row>
    <row r="233" spans="4:4" x14ac:dyDescent="0.25">
      <c r="D233" s="9"/>
    </row>
    <row r="234" spans="4:4" x14ac:dyDescent="0.25">
      <c r="D234" s="9"/>
    </row>
    <row r="235" spans="4:4" x14ac:dyDescent="0.25">
      <c r="D235" s="9"/>
    </row>
    <row r="236" spans="4:4" x14ac:dyDescent="0.25">
      <c r="D236" s="9"/>
    </row>
    <row r="237" spans="4:4" x14ac:dyDescent="0.25">
      <c r="D237" s="9"/>
    </row>
    <row r="238" spans="4:4" x14ac:dyDescent="0.25">
      <c r="D238" s="9"/>
    </row>
    <row r="239" spans="4:4" x14ac:dyDescent="0.25">
      <c r="D239" s="9"/>
    </row>
    <row r="240" spans="4:4" x14ac:dyDescent="0.25">
      <c r="D240" s="9"/>
    </row>
    <row r="241" spans="4:4" x14ac:dyDescent="0.25">
      <c r="D241" s="9"/>
    </row>
    <row r="242" spans="4:4" x14ac:dyDescent="0.25">
      <c r="D242" s="9"/>
    </row>
    <row r="243" spans="4:4" x14ac:dyDescent="0.25">
      <c r="D243" s="9"/>
    </row>
    <row r="244" spans="4:4" x14ac:dyDescent="0.25">
      <c r="D244" s="9"/>
    </row>
    <row r="245" spans="4:4" x14ac:dyDescent="0.25">
      <c r="D245" s="9"/>
    </row>
    <row r="246" spans="4:4" x14ac:dyDescent="0.25">
      <c r="D246" s="9"/>
    </row>
    <row r="247" spans="4:4" x14ac:dyDescent="0.25">
      <c r="D247" s="9"/>
    </row>
    <row r="248" spans="4:4" x14ac:dyDescent="0.25">
      <c r="D248" s="9"/>
    </row>
    <row r="249" spans="4:4" x14ac:dyDescent="0.25">
      <c r="D249" s="9"/>
    </row>
    <row r="250" spans="4:4" x14ac:dyDescent="0.25">
      <c r="D250" s="9"/>
    </row>
    <row r="251" spans="4:4" x14ac:dyDescent="0.25">
      <c r="D251" s="9"/>
    </row>
    <row r="252" spans="4:4" x14ac:dyDescent="0.25">
      <c r="D252" s="9"/>
    </row>
    <row r="253" spans="4:4" x14ac:dyDescent="0.25">
      <c r="D253" s="9"/>
    </row>
    <row r="254" spans="4:4" x14ac:dyDescent="0.25">
      <c r="D254" s="9"/>
    </row>
    <row r="255" spans="4:4" x14ac:dyDescent="0.25">
      <c r="D255" s="9"/>
    </row>
    <row r="256" spans="4:4" x14ac:dyDescent="0.25">
      <c r="D256" s="9"/>
    </row>
    <row r="257" spans="4:4" x14ac:dyDescent="0.25">
      <c r="D257" s="9"/>
    </row>
    <row r="258" spans="4:4" x14ac:dyDescent="0.25">
      <c r="D258" s="9"/>
    </row>
    <row r="259" spans="4:4" x14ac:dyDescent="0.25">
      <c r="D259" s="9"/>
    </row>
    <row r="260" spans="4:4" x14ac:dyDescent="0.25">
      <c r="D260" s="9"/>
    </row>
    <row r="261" spans="4:4" x14ac:dyDescent="0.25">
      <c r="D261" s="9"/>
    </row>
    <row r="262" spans="4:4" x14ac:dyDescent="0.25">
      <c r="D262" s="9"/>
    </row>
    <row r="263" spans="4:4" x14ac:dyDescent="0.25">
      <c r="D263" s="9"/>
    </row>
    <row r="264" spans="4:4" x14ac:dyDescent="0.25">
      <c r="D264" s="9"/>
    </row>
    <row r="265" spans="4:4" x14ac:dyDescent="0.25">
      <c r="D265" s="9"/>
    </row>
    <row r="266" spans="4:4" x14ac:dyDescent="0.25">
      <c r="D266" s="9"/>
    </row>
    <row r="267" spans="4:4" x14ac:dyDescent="0.25">
      <c r="D267" s="9"/>
    </row>
    <row r="268" spans="4:4" x14ac:dyDescent="0.25">
      <c r="D268" s="9"/>
    </row>
    <row r="269" spans="4:4" x14ac:dyDescent="0.25">
      <c r="D269" s="9"/>
    </row>
    <row r="270" spans="4:4" x14ac:dyDescent="0.25">
      <c r="D270" s="9"/>
    </row>
    <row r="271" spans="4:4" x14ac:dyDescent="0.25">
      <c r="D271" s="9"/>
    </row>
    <row r="272" spans="4:4" x14ac:dyDescent="0.25">
      <c r="D272" s="9"/>
    </row>
    <row r="273" spans="4:4" x14ac:dyDescent="0.25">
      <c r="D273" s="9"/>
    </row>
    <row r="274" spans="4:4" x14ac:dyDescent="0.25">
      <c r="D274" s="9"/>
    </row>
    <row r="275" spans="4:4" x14ac:dyDescent="0.25">
      <c r="D275" s="9"/>
    </row>
    <row r="276" spans="4:4" x14ac:dyDescent="0.25">
      <c r="D276" s="9"/>
    </row>
    <row r="277" spans="4:4" x14ac:dyDescent="0.25">
      <c r="D277" s="9"/>
    </row>
    <row r="278" spans="4:4" x14ac:dyDescent="0.25">
      <c r="D278" s="9"/>
    </row>
    <row r="279" spans="4:4" x14ac:dyDescent="0.25">
      <c r="D279" s="9"/>
    </row>
    <row r="280" spans="4:4" x14ac:dyDescent="0.25">
      <c r="D280" s="9"/>
    </row>
    <row r="281" spans="4:4" x14ac:dyDescent="0.25">
      <c r="D281" s="9"/>
    </row>
    <row r="282" spans="4:4" x14ac:dyDescent="0.25">
      <c r="D282" s="9"/>
    </row>
    <row r="283" spans="4:4" x14ac:dyDescent="0.25">
      <c r="D283" s="9"/>
    </row>
    <row r="284" spans="4:4" x14ac:dyDescent="0.25">
      <c r="D284" s="9"/>
    </row>
    <row r="285" spans="4:4" x14ac:dyDescent="0.25">
      <c r="D285" s="9"/>
    </row>
    <row r="286" spans="4:4" x14ac:dyDescent="0.25">
      <c r="D286" s="9"/>
    </row>
    <row r="287" spans="4:4" x14ac:dyDescent="0.25">
      <c r="D287" s="9"/>
    </row>
    <row r="288" spans="4:4" x14ac:dyDescent="0.25">
      <c r="D288" s="9"/>
    </row>
    <row r="289" spans="4:4" x14ac:dyDescent="0.25">
      <c r="D289" s="9"/>
    </row>
    <row r="290" spans="4:4" x14ac:dyDescent="0.25">
      <c r="D290" s="9"/>
    </row>
    <row r="291" spans="4:4" x14ac:dyDescent="0.25">
      <c r="D291" s="9"/>
    </row>
    <row r="292" spans="4:4" x14ac:dyDescent="0.25">
      <c r="D292" s="9"/>
    </row>
    <row r="293" spans="4:4" x14ac:dyDescent="0.25">
      <c r="D293" s="9"/>
    </row>
    <row r="294" spans="4:4" x14ac:dyDescent="0.25">
      <c r="D294" s="9"/>
    </row>
    <row r="295" spans="4:4" x14ac:dyDescent="0.25">
      <c r="D295" s="9"/>
    </row>
    <row r="296" spans="4:4" x14ac:dyDescent="0.25">
      <c r="D296" s="9"/>
    </row>
    <row r="297" spans="4:4" x14ac:dyDescent="0.25">
      <c r="D297" s="9"/>
    </row>
    <row r="298" spans="4:4" x14ac:dyDescent="0.25">
      <c r="D298" s="9"/>
    </row>
    <row r="299" spans="4:4" x14ac:dyDescent="0.25">
      <c r="D299" s="9"/>
    </row>
    <row r="300" spans="4:4" x14ac:dyDescent="0.25">
      <c r="D300" s="9"/>
    </row>
    <row r="301" spans="4:4" x14ac:dyDescent="0.25">
      <c r="D301" s="9"/>
    </row>
    <row r="302" spans="4:4" x14ac:dyDescent="0.25">
      <c r="D302" s="9"/>
    </row>
    <row r="303" spans="4:4" x14ac:dyDescent="0.25">
      <c r="D303" s="9"/>
    </row>
    <row r="304" spans="4:4" x14ac:dyDescent="0.25">
      <c r="D304" s="9"/>
    </row>
    <row r="305" spans="4:4" x14ac:dyDescent="0.25">
      <c r="D305" s="9"/>
    </row>
    <row r="306" spans="4:4" x14ac:dyDescent="0.25">
      <c r="D306" s="9"/>
    </row>
    <row r="307" spans="4:4" x14ac:dyDescent="0.25">
      <c r="D307" s="9"/>
    </row>
    <row r="308" spans="4:4" x14ac:dyDescent="0.25">
      <c r="D308" s="9"/>
    </row>
    <row r="309" spans="4:4" x14ac:dyDescent="0.25">
      <c r="D309" s="9"/>
    </row>
    <row r="310" spans="4:4" x14ac:dyDescent="0.25">
      <c r="D310" s="9"/>
    </row>
    <row r="311" spans="4:4" x14ac:dyDescent="0.25">
      <c r="D311" s="9"/>
    </row>
    <row r="312" spans="4:4" x14ac:dyDescent="0.25">
      <c r="D312" s="9"/>
    </row>
    <row r="313" spans="4:4" x14ac:dyDescent="0.25">
      <c r="D313" s="9"/>
    </row>
    <row r="314" spans="4:4" x14ac:dyDescent="0.25">
      <c r="D314" s="9"/>
    </row>
    <row r="315" spans="4:4" x14ac:dyDescent="0.25">
      <c r="D315" s="9"/>
    </row>
    <row r="316" spans="4:4" x14ac:dyDescent="0.25">
      <c r="D316" s="9"/>
    </row>
    <row r="317" spans="4:4" x14ac:dyDescent="0.25">
      <c r="D317" s="9"/>
    </row>
    <row r="318" spans="4:4" x14ac:dyDescent="0.25">
      <c r="D318" s="9"/>
    </row>
    <row r="319" spans="4:4" x14ac:dyDescent="0.25">
      <c r="D319" s="9"/>
    </row>
    <row r="320" spans="4:4" x14ac:dyDescent="0.25">
      <c r="D320" s="9"/>
    </row>
    <row r="321" spans="4:4" x14ac:dyDescent="0.25">
      <c r="D321" s="9"/>
    </row>
    <row r="322" spans="4:4" x14ac:dyDescent="0.25">
      <c r="D322" s="9"/>
    </row>
    <row r="323" spans="4:4" x14ac:dyDescent="0.25">
      <c r="D323" s="9"/>
    </row>
    <row r="324" spans="4:4" x14ac:dyDescent="0.25">
      <c r="D324" s="9"/>
    </row>
    <row r="325" spans="4:4" x14ac:dyDescent="0.25">
      <c r="D325" s="9"/>
    </row>
    <row r="326" spans="4:4" x14ac:dyDescent="0.25">
      <c r="D326" s="9"/>
    </row>
    <row r="327" spans="4:4" x14ac:dyDescent="0.25">
      <c r="D327" s="9"/>
    </row>
    <row r="328" spans="4:4" x14ac:dyDescent="0.25">
      <c r="D328" s="9"/>
    </row>
    <row r="329" spans="4:4" x14ac:dyDescent="0.25">
      <c r="D329" s="9"/>
    </row>
    <row r="330" spans="4:4" x14ac:dyDescent="0.25">
      <c r="D330" s="9"/>
    </row>
    <row r="331" spans="4:4" x14ac:dyDescent="0.25">
      <c r="D331" s="9"/>
    </row>
    <row r="332" spans="4:4" x14ac:dyDescent="0.25">
      <c r="D332" s="9"/>
    </row>
    <row r="333" spans="4:4" x14ac:dyDescent="0.25">
      <c r="D333" s="9"/>
    </row>
    <row r="334" spans="4:4" x14ac:dyDescent="0.25">
      <c r="D334" s="9"/>
    </row>
    <row r="335" spans="4:4" x14ac:dyDescent="0.25">
      <c r="D335" s="9"/>
    </row>
    <row r="336" spans="4:4" x14ac:dyDescent="0.25">
      <c r="D336" s="9"/>
    </row>
    <row r="337" spans="4:4" x14ac:dyDescent="0.25">
      <c r="D337" s="9"/>
    </row>
    <row r="338" spans="4:4" x14ac:dyDescent="0.25">
      <c r="D338" s="9"/>
    </row>
    <row r="339" spans="4:4" x14ac:dyDescent="0.25">
      <c r="D339" s="9"/>
    </row>
    <row r="340" spans="4:4" x14ac:dyDescent="0.25">
      <c r="D340" s="9"/>
    </row>
    <row r="341" spans="4:4" x14ac:dyDescent="0.25">
      <c r="D341" s="9"/>
    </row>
    <row r="342" spans="4:4" x14ac:dyDescent="0.25">
      <c r="D342" s="9"/>
    </row>
    <row r="343" spans="4:4" x14ac:dyDescent="0.25">
      <c r="D343" s="9"/>
    </row>
    <row r="344" spans="4:4" x14ac:dyDescent="0.25">
      <c r="D344" s="9"/>
    </row>
    <row r="345" spans="4:4" x14ac:dyDescent="0.25">
      <c r="D345" s="9"/>
    </row>
    <row r="346" spans="4:4" x14ac:dyDescent="0.25">
      <c r="D346" s="9"/>
    </row>
    <row r="347" spans="4:4" x14ac:dyDescent="0.25">
      <c r="D347" s="9"/>
    </row>
    <row r="348" spans="4:4" x14ac:dyDescent="0.25">
      <c r="D348" s="9"/>
    </row>
    <row r="349" spans="4:4" x14ac:dyDescent="0.25">
      <c r="D349" s="9"/>
    </row>
    <row r="350" spans="4:4" x14ac:dyDescent="0.25">
      <c r="D350" s="9"/>
    </row>
    <row r="351" spans="4:4" x14ac:dyDescent="0.25">
      <c r="D351" s="9"/>
    </row>
    <row r="352" spans="4:4" x14ac:dyDescent="0.25">
      <c r="D352" s="9"/>
    </row>
    <row r="353" spans="4:4" x14ac:dyDescent="0.25">
      <c r="D353" s="9"/>
    </row>
    <row r="354" spans="4:4" x14ac:dyDescent="0.25">
      <c r="D354" s="9"/>
    </row>
    <row r="355" spans="4:4" x14ac:dyDescent="0.25">
      <c r="D355" s="9"/>
    </row>
    <row r="356" spans="4:4" x14ac:dyDescent="0.25">
      <c r="D356" s="9"/>
    </row>
    <row r="357" spans="4:4" x14ac:dyDescent="0.25">
      <c r="D357" s="9"/>
    </row>
    <row r="358" spans="4:4" x14ac:dyDescent="0.25">
      <c r="D358" s="9"/>
    </row>
    <row r="359" spans="4:4" x14ac:dyDescent="0.25">
      <c r="D359" s="9"/>
    </row>
    <row r="360" spans="4:4" x14ac:dyDescent="0.25">
      <c r="D360" s="9"/>
    </row>
    <row r="361" spans="4:4" x14ac:dyDescent="0.25">
      <c r="D361" s="9"/>
    </row>
    <row r="362" spans="4:4" x14ac:dyDescent="0.25">
      <c r="D362" s="9"/>
    </row>
    <row r="363" spans="4:4" x14ac:dyDescent="0.25">
      <c r="D363" s="9"/>
    </row>
    <row r="364" spans="4:4" x14ac:dyDescent="0.25">
      <c r="D364" s="9"/>
    </row>
    <row r="365" spans="4:4" x14ac:dyDescent="0.25">
      <c r="D365" s="9"/>
    </row>
    <row r="366" spans="4:4" x14ac:dyDescent="0.25">
      <c r="D366" s="9"/>
    </row>
    <row r="367" spans="4:4" x14ac:dyDescent="0.25">
      <c r="D367" s="9"/>
    </row>
    <row r="368" spans="4:4" x14ac:dyDescent="0.25">
      <c r="D368" s="9"/>
    </row>
    <row r="369" spans="4:4" x14ac:dyDescent="0.25">
      <c r="D369" s="9"/>
    </row>
    <row r="370" spans="4:4" x14ac:dyDescent="0.25">
      <c r="D370" s="9"/>
    </row>
    <row r="371" spans="4:4" x14ac:dyDescent="0.25">
      <c r="D371" s="9"/>
    </row>
    <row r="372" spans="4:4" x14ac:dyDescent="0.25">
      <c r="D372" s="9"/>
    </row>
    <row r="373" spans="4:4" x14ac:dyDescent="0.25">
      <c r="D373" s="9"/>
    </row>
    <row r="374" spans="4:4" x14ac:dyDescent="0.25">
      <c r="D374" s="9"/>
    </row>
    <row r="375" spans="4:4" x14ac:dyDescent="0.25">
      <c r="D375" s="9"/>
    </row>
    <row r="376" spans="4:4" x14ac:dyDescent="0.25">
      <c r="D376" s="9"/>
    </row>
    <row r="377" spans="4:4" x14ac:dyDescent="0.25">
      <c r="D377" s="9"/>
    </row>
    <row r="378" spans="4:4" x14ac:dyDescent="0.25">
      <c r="D378" s="9"/>
    </row>
    <row r="379" spans="4:4" x14ac:dyDescent="0.25">
      <c r="D379" s="9"/>
    </row>
    <row r="380" spans="4:4" x14ac:dyDescent="0.25">
      <c r="D380" s="9"/>
    </row>
    <row r="381" spans="4:4" x14ac:dyDescent="0.25">
      <c r="D381" s="9"/>
    </row>
    <row r="382" spans="4:4" x14ac:dyDescent="0.25">
      <c r="D382" s="9"/>
    </row>
    <row r="383" spans="4:4" x14ac:dyDescent="0.25">
      <c r="D383" s="9"/>
    </row>
    <row r="384" spans="4:4" x14ac:dyDescent="0.25">
      <c r="D384" s="9"/>
    </row>
    <row r="385" spans="4:4" x14ac:dyDescent="0.25">
      <c r="D385" s="9"/>
    </row>
    <row r="386" spans="4:4" x14ac:dyDescent="0.25">
      <c r="D386" s="9"/>
    </row>
    <row r="387" spans="4:4" x14ac:dyDescent="0.25">
      <c r="D387" s="9"/>
    </row>
    <row r="388" spans="4:4" x14ac:dyDescent="0.25">
      <c r="D388" s="9"/>
    </row>
    <row r="389" spans="4:4" x14ac:dyDescent="0.25">
      <c r="D389" s="9"/>
    </row>
    <row r="390" spans="4:4" x14ac:dyDescent="0.25">
      <c r="D390" s="9"/>
    </row>
    <row r="391" spans="4:4" x14ac:dyDescent="0.25">
      <c r="D391" s="9"/>
    </row>
    <row r="392" spans="4:4" x14ac:dyDescent="0.25">
      <c r="D392" s="9"/>
    </row>
    <row r="393" spans="4:4" x14ac:dyDescent="0.25">
      <c r="D393" s="9"/>
    </row>
    <row r="394" spans="4:4" x14ac:dyDescent="0.25">
      <c r="D394" s="9"/>
    </row>
    <row r="395" spans="4:4" x14ac:dyDescent="0.25">
      <c r="D395" s="9"/>
    </row>
    <row r="396" spans="4:4" x14ac:dyDescent="0.25">
      <c r="D396" s="9"/>
    </row>
    <row r="397" spans="4:4" x14ac:dyDescent="0.25">
      <c r="D397" s="9"/>
    </row>
    <row r="398" spans="4:4" x14ac:dyDescent="0.25">
      <c r="D398" s="9"/>
    </row>
    <row r="399" spans="4:4" x14ac:dyDescent="0.25">
      <c r="D399" s="9"/>
    </row>
    <row r="400" spans="4:4" x14ac:dyDescent="0.25">
      <c r="D400" s="9"/>
    </row>
    <row r="401" spans="4:4" x14ac:dyDescent="0.25">
      <c r="D401" s="9"/>
    </row>
    <row r="402" spans="4:4" x14ac:dyDescent="0.25">
      <c r="D402" s="9"/>
    </row>
    <row r="403" spans="4:4" x14ac:dyDescent="0.25">
      <c r="D403" s="9"/>
    </row>
    <row r="404" spans="4:4" x14ac:dyDescent="0.25">
      <c r="D404" s="9"/>
    </row>
    <row r="405" spans="4:4" x14ac:dyDescent="0.25">
      <c r="D405" s="9"/>
    </row>
    <row r="406" spans="4:4" x14ac:dyDescent="0.25">
      <c r="D406" s="9"/>
    </row>
    <row r="407" spans="4:4" x14ac:dyDescent="0.25">
      <c r="D407" s="9"/>
    </row>
    <row r="408" spans="4:4" x14ac:dyDescent="0.25">
      <c r="D408" s="9"/>
    </row>
    <row r="409" spans="4:4" x14ac:dyDescent="0.25">
      <c r="D409" s="9"/>
    </row>
    <row r="410" spans="4:4" x14ac:dyDescent="0.25">
      <c r="D410" s="9"/>
    </row>
    <row r="411" spans="4:4" x14ac:dyDescent="0.25">
      <c r="D411" s="9"/>
    </row>
    <row r="412" spans="4:4" x14ac:dyDescent="0.25">
      <c r="D412" s="9"/>
    </row>
    <row r="413" spans="4:4" x14ac:dyDescent="0.25">
      <c r="D413" s="9"/>
    </row>
    <row r="414" spans="4:4" x14ac:dyDescent="0.25">
      <c r="D414" s="9"/>
    </row>
    <row r="415" spans="4:4" x14ac:dyDescent="0.25">
      <c r="D415" s="9"/>
    </row>
    <row r="416" spans="4:4" x14ac:dyDescent="0.25">
      <c r="D416" s="9"/>
    </row>
    <row r="417" spans="4:4" x14ac:dyDescent="0.25">
      <c r="D417" s="9"/>
    </row>
    <row r="418" spans="4:4" x14ac:dyDescent="0.25">
      <c r="D418" s="9"/>
    </row>
    <row r="419" spans="4:4" x14ac:dyDescent="0.25">
      <c r="D419" s="9"/>
    </row>
    <row r="420" spans="4:4" x14ac:dyDescent="0.25">
      <c r="D420" s="9"/>
    </row>
    <row r="421" spans="4:4" x14ac:dyDescent="0.25">
      <c r="D421" s="9"/>
    </row>
    <row r="422" spans="4:4" x14ac:dyDescent="0.25">
      <c r="D422" s="9"/>
    </row>
    <row r="423" spans="4:4" x14ac:dyDescent="0.25">
      <c r="D423" s="9"/>
    </row>
    <row r="424" spans="4:4" x14ac:dyDescent="0.25">
      <c r="D424" s="9"/>
    </row>
    <row r="425" spans="4:4" x14ac:dyDescent="0.25">
      <c r="D425" s="9"/>
    </row>
    <row r="426" spans="4:4" x14ac:dyDescent="0.25">
      <c r="D426" s="9"/>
    </row>
    <row r="427" spans="4:4" x14ac:dyDescent="0.25">
      <c r="D427" s="9"/>
    </row>
    <row r="428" spans="4:4" x14ac:dyDescent="0.25">
      <c r="D428" s="9"/>
    </row>
    <row r="429" spans="4:4" x14ac:dyDescent="0.25">
      <c r="D429" s="9"/>
    </row>
    <row r="430" spans="4:4" x14ac:dyDescent="0.25">
      <c r="D430" s="9"/>
    </row>
    <row r="431" spans="4:4" x14ac:dyDescent="0.25">
      <c r="D431" s="9"/>
    </row>
    <row r="432" spans="4:4" x14ac:dyDescent="0.25">
      <c r="D432" s="9"/>
    </row>
    <row r="433" spans="4:4" x14ac:dyDescent="0.25">
      <c r="D433" s="9"/>
    </row>
    <row r="434" spans="4:4" x14ac:dyDescent="0.25">
      <c r="D434" s="9"/>
    </row>
    <row r="435" spans="4:4" x14ac:dyDescent="0.25">
      <c r="D435" s="9"/>
    </row>
    <row r="436" spans="4:4" x14ac:dyDescent="0.25">
      <c r="D436" s="9"/>
    </row>
    <row r="437" spans="4:4" x14ac:dyDescent="0.25">
      <c r="D437" s="9"/>
    </row>
    <row r="438" spans="4:4" x14ac:dyDescent="0.25">
      <c r="D438" s="9"/>
    </row>
    <row r="439" spans="4:4" x14ac:dyDescent="0.25">
      <c r="D439" s="9"/>
    </row>
    <row r="440" spans="4:4" x14ac:dyDescent="0.25">
      <c r="D440" s="9"/>
    </row>
    <row r="441" spans="4:4" x14ac:dyDescent="0.25">
      <c r="D441" s="9"/>
    </row>
    <row r="442" spans="4:4" x14ac:dyDescent="0.25">
      <c r="D442" s="9"/>
    </row>
    <row r="443" spans="4:4" x14ac:dyDescent="0.25">
      <c r="D443" s="9"/>
    </row>
    <row r="444" spans="4:4" x14ac:dyDescent="0.25">
      <c r="D444" s="9"/>
    </row>
    <row r="445" spans="4:4" x14ac:dyDescent="0.25">
      <c r="D445" s="9"/>
    </row>
    <row r="446" spans="4:4" x14ac:dyDescent="0.25">
      <c r="D446" s="9"/>
    </row>
    <row r="447" spans="4:4" x14ac:dyDescent="0.25">
      <c r="D447" s="9"/>
    </row>
    <row r="448" spans="4:4" x14ac:dyDescent="0.25">
      <c r="D448" s="9"/>
    </row>
    <row r="449" spans="4:4" x14ac:dyDescent="0.25">
      <c r="D449" s="9"/>
    </row>
    <row r="450" spans="4:4" x14ac:dyDescent="0.25">
      <c r="D450" s="9"/>
    </row>
    <row r="451" spans="4:4" x14ac:dyDescent="0.25">
      <c r="D451" s="9"/>
    </row>
    <row r="452" spans="4:4" x14ac:dyDescent="0.25">
      <c r="D452" s="9"/>
    </row>
    <row r="453" spans="4:4" x14ac:dyDescent="0.25">
      <c r="D453" s="9"/>
    </row>
    <row r="454" spans="4:4" x14ac:dyDescent="0.25">
      <c r="D454" s="9"/>
    </row>
    <row r="455" spans="4:4" x14ac:dyDescent="0.25">
      <c r="D455" s="9"/>
    </row>
    <row r="456" spans="4:4" x14ac:dyDescent="0.25">
      <c r="D456" s="9"/>
    </row>
    <row r="457" spans="4:4" x14ac:dyDescent="0.25">
      <c r="D457" s="9"/>
    </row>
    <row r="458" spans="4:4" x14ac:dyDescent="0.25">
      <c r="D458" s="9"/>
    </row>
    <row r="459" spans="4:4" x14ac:dyDescent="0.25">
      <c r="D459" s="9"/>
    </row>
    <row r="460" spans="4:4" x14ac:dyDescent="0.25">
      <c r="D460" s="9"/>
    </row>
    <row r="461" spans="4:4" x14ac:dyDescent="0.25">
      <c r="D461" s="9"/>
    </row>
    <row r="462" spans="4:4" x14ac:dyDescent="0.25">
      <c r="D462" s="9"/>
    </row>
    <row r="463" spans="4:4" x14ac:dyDescent="0.25">
      <c r="D463" s="9"/>
    </row>
    <row r="464" spans="4:4" x14ac:dyDescent="0.25">
      <c r="D464" s="9"/>
    </row>
    <row r="465" spans="4:4" x14ac:dyDescent="0.25">
      <c r="D465" s="9"/>
    </row>
    <row r="466" spans="4:4" x14ac:dyDescent="0.25">
      <c r="D466" s="9"/>
    </row>
    <row r="467" spans="4:4" x14ac:dyDescent="0.25">
      <c r="D467" s="9"/>
    </row>
    <row r="468" spans="4:4" x14ac:dyDescent="0.25">
      <c r="D468" s="9"/>
    </row>
    <row r="469" spans="4:4" x14ac:dyDescent="0.25">
      <c r="D469" s="9"/>
    </row>
    <row r="470" spans="4:4" x14ac:dyDescent="0.25">
      <c r="D470" s="9"/>
    </row>
    <row r="471" spans="4:4" x14ac:dyDescent="0.25">
      <c r="D471" s="9"/>
    </row>
    <row r="472" spans="4:4" x14ac:dyDescent="0.25">
      <c r="D472" s="9"/>
    </row>
    <row r="473" spans="4:4" x14ac:dyDescent="0.25">
      <c r="D473" s="9"/>
    </row>
    <row r="474" spans="4:4" x14ac:dyDescent="0.25">
      <c r="D474" s="9"/>
    </row>
    <row r="475" spans="4:4" x14ac:dyDescent="0.25">
      <c r="D475" s="9"/>
    </row>
    <row r="476" spans="4:4" x14ac:dyDescent="0.25">
      <c r="D476" s="9"/>
    </row>
    <row r="477" spans="4:4" x14ac:dyDescent="0.25">
      <c r="D477" s="9"/>
    </row>
    <row r="478" spans="4:4" x14ac:dyDescent="0.25">
      <c r="D478" s="9"/>
    </row>
    <row r="479" spans="4:4" x14ac:dyDescent="0.25">
      <c r="D479" s="9"/>
    </row>
    <row r="480" spans="4:4" x14ac:dyDescent="0.25">
      <c r="D480" s="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0A52E-20CC-4925-8FA1-3C5FBF603363}">
  <dimension ref="B1:M480"/>
  <sheetViews>
    <sheetView workbookViewId="0">
      <selection activeCell="G6" sqref="G6:H23"/>
    </sheetView>
  </sheetViews>
  <sheetFormatPr defaultRowHeight="15" x14ac:dyDescent="0.25"/>
  <cols>
    <col min="4" max="8" width="13.7109375" customWidth="1"/>
    <col min="10" max="10" width="12.28515625" bestFit="1" customWidth="1"/>
    <col min="11" max="11" width="14.42578125" customWidth="1"/>
    <col min="12" max="12" width="12.42578125" customWidth="1"/>
  </cols>
  <sheetData>
    <row r="1" spans="2:11" x14ac:dyDescent="0.25">
      <c r="D1" t="s">
        <v>4</v>
      </c>
      <c r="E1" t="s">
        <v>5</v>
      </c>
    </row>
    <row r="2" spans="2:11" x14ac:dyDescent="0.25">
      <c r="C2" t="s">
        <v>1</v>
      </c>
      <c r="D2" s="6">
        <v>0.2369</v>
      </c>
      <c r="E2" s="6">
        <v>0.18592</v>
      </c>
      <c r="F2" s="14">
        <f>(D2-E2)/E2</f>
        <v>0.2742039586919105</v>
      </c>
      <c r="G2" s="9">
        <v>45954</v>
      </c>
    </row>
    <row r="3" spans="2:11" x14ac:dyDescent="0.25">
      <c r="C3" t="s">
        <v>0</v>
      </c>
      <c r="D3" s="6">
        <v>0.2369</v>
      </c>
      <c r="E3" s="6">
        <v>0.18592</v>
      </c>
      <c r="F3" s="14">
        <f>(D3-E3)/E3</f>
        <v>0.2742039586919105</v>
      </c>
    </row>
    <row r="5" spans="2:11" x14ac:dyDescent="0.25">
      <c r="D5" t="s">
        <v>6</v>
      </c>
      <c r="E5" t="s">
        <v>7</v>
      </c>
      <c r="G5" t="s">
        <v>8</v>
      </c>
      <c r="H5" t="s">
        <v>9</v>
      </c>
    </row>
    <row r="6" spans="2:11" x14ac:dyDescent="0.25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1873.4499999999998</v>
      </c>
      <c r="H6" s="8">
        <v>162027.56</v>
      </c>
      <c r="J6" s="10">
        <f t="shared" ref="J6:J23" si="0">SUMIFS($E$26:$E$115,$D$26:$D$115,"&gt;="&amp;D6,$D$26:$D$115,"&lt;="&amp;E6)/F6</f>
        <v>0.20136848484848491</v>
      </c>
      <c r="K6" s="11">
        <f t="shared" ref="K6:K23" si="1">H6*J6</f>
        <v>32627.24426089698</v>
      </c>
    </row>
    <row r="7" spans="2:11" x14ac:dyDescent="0.25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2620.1</v>
      </c>
      <c r="H7" s="8">
        <v>218433.23</v>
      </c>
      <c r="J7" s="10">
        <f t="shared" si="0"/>
        <v>0.20291333333333342</v>
      </c>
      <c r="K7" s="11">
        <f t="shared" si="1"/>
        <v>44323.014810066685</v>
      </c>
    </row>
    <row r="8" spans="2:11" x14ac:dyDescent="0.25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1858.27</v>
      </c>
      <c r="H8" s="8">
        <v>152401.57</v>
      </c>
      <c r="J8" s="10">
        <f t="shared" si="0"/>
        <v>0.2044581818181819</v>
      </c>
      <c r="K8" s="11">
        <f t="shared" si="1"/>
        <v>31159.747908436377</v>
      </c>
    </row>
    <row r="9" spans="2:11" x14ac:dyDescent="0.25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1256.3599999999999</v>
      </c>
      <c r="H9" s="8">
        <v>100206.97</v>
      </c>
      <c r="J9" s="10">
        <f t="shared" si="0"/>
        <v>0.20729870967741945</v>
      </c>
      <c r="K9" s="11">
        <f t="shared" si="1"/>
        <v>20772.77558168388</v>
      </c>
    </row>
    <row r="10" spans="2:11" x14ac:dyDescent="0.25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1786.33</v>
      </c>
      <c r="H10" s="8">
        <v>155444.79</v>
      </c>
      <c r="J10" s="10">
        <f t="shared" si="0"/>
        <v>0.20971066666666674</v>
      </c>
      <c r="K10" s="11">
        <f t="shared" si="1"/>
        <v>32598.430540760011</v>
      </c>
    </row>
    <row r="11" spans="2:11" x14ac:dyDescent="0.25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1562.8</v>
      </c>
      <c r="H11" s="8">
        <v>160001.01999999999</v>
      </c>
      <c r="J11" s="10">
        <f t="shared" si="0"/>
        <v>0.2130031250000001</v>
      </c>
      <c r="K11" s="11">
        <f t="shared" si="1"/>
        <v>34080.717263187515</v>
      </c>
    </row>
    <row r="12" spans="2:11" x14ac:dyDescent="0.25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1712.97</v>
      </c>
      <c r="H12" s="8">
        <v>198332.28</v>
      </c>
      <c r="J12" s="10">
        <f t="shared" si="0"/>
        <v>0.2145962500000001</v>
      </c>
      <c r="K12" s="11">
        <f t="shared" si="1"/>
        <v>42561.363541950021</v>
      </c>
    </row>
    <row r="13" spans="2:11" x14ac:dyDescent="0.25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1338.99</v>
      </c>
      <c r="H13" s="8">
        <v>157362.78</v>
      </c>
      <c r="J13" s="10">
        <f t="shared" si="0"/>
        <v>0.21820733333333342</v>
      </c>
      <c r="K13" s="11">
        <f t="shared" si="1"/>
        <v>34337.712589720017</v>
      </c>
    </row>
    <row r="14" spans="2:11" x14ac:dyDescent="0.25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1295.9100000000001</v>
      </c>
      <c r="H14" s="8">
        <v>163373.24</v>
      </c>
      <c r="J14" s="10">
        <f t="shared" si="0"/>
        <v>0.21990666666666675</v>
      </c>
      <c r="K14" s="11">
        <f t="shared" si="1"/>
        <v>35926.864630933342</v>
      </c>
    </row>
    <row r="15" spans="2:11" x14ac:dyDescent="0.25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1484.28</v>
      </c>
      <c r="H15" s="8">
        <v>168343.22</v>
      </c>
      <c r="J15" s="10">
        <f t="shared" si="0"/>
        <v>0.22283655172413802</v>
      </c>
      <c r="K15" s="11">
        <f t="shared" si="1"/>
        <v>37513.02265093795</v>
      </c>
    </row>
    <row r="16" spans="2:11" x14ac:dyDescent="0.25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1019.74</v>
      </c>
      <c r="H16" s="8">
        <v>133315.54</v>
      </c>
      <c r="J16" s="10">
        <f t="shared" si="0"/>
        <v>0.22538838709677428</v>
      </c>
      <c r="K16" s="11">
        <f t="shared" si="1"/>
        <v>30047.774535535496</v>
      </c>
    </row>
    <row r="17" spans="2:13" x14ac:dyDescent="0.25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1890.52</v>
      </c>
      <c r="H17" s="8">
        <v>228864.62</v>
      </c>
      <c r="J17" s="10">
        <f t="shared" si="0"/>
        <v>0.22986827586206904</v>
      </c>
      <c r="K17" s="11">
        <f t="shared" si="1"/>
        <v>52608.715605227604</v>
      </c>
    </row>
    <row r="18" spans="2:13" x14ac:dyDescent="0.25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1585.14</v>
      </c>
      <c r="H18" s="8">
        <v>193878.15</v>
      </c>
      <c r="J18" s="10">
        <f t="shared" si="0"/>
        <v>0.23162620689655181</v>
      </c>
      <c r="K18" s="11">
        <f t="shared" si="1"/>
        <v>44907.260484620703</v>
      </c>
    </row>
    <row r="19" spans="2:13" x14ac:dyDescent="0.25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1454.55</v>
      </c>
      <c r="H19" s="8">
        <v>176229.24</v>
      </c>
      <c r="J19" s="10">
        <f t="shared" si="0"/>
        <v>0.2350792857142858</v>
      </c>
      <c r="K19" s="11">
        <f t="shared" si="1"/>
        <v>41427.843861171437</v>
      </c>
    </row>
    <row r="20" spans="2:13" x14ac:dyDescent="0.25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1685.55</v>
      </c>
      <c r="H20" s="8">
        <v>195365.51</v>
      </c>
      <c r="J20" s="10">
        <f t="shared" si="0"/>
        <v>0.23690000000000008</v>
      </c>
      <c r="K20" s="11">
        <f t="shared" si="1"/>
        <v>46282.089319000021</v>
      </c>
    </row>
    <row r="21" spans="2:13" x14ac:dyDescent="0.25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1978.52</v>
      </c>
      <c r="H21" s="8">
        <v>289751.48000000004</v>
      </c>
      <c r="J21" s="10">
        <f t="shared" si="0"/>
        <v>0.23690000000000008</v>
      </c>
      <c r="K21" s="11">
        <f t="shared" si="1"/>
        <v>68642.125612000033</v>
      </c>
    </row>
    <row r="22" spans="2:13" x14ac:dyDescent="0.25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1649.87</v>
      </c>
      <c r="H22" s="8">
        <v>206180.08</v>
      </c>
      <c r="J22" s="10">
        <f t="shared" si="0"/>
        <v>0.23690000000000008</v>
      </c>
      <c r="K22" s="11">
        <f t="shared" si="1"/>
        <v>48844.060952000014</v>
      </c>
    </row>
    <row r="23" spans="2:13" x14ac:dyDescent="0.25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2311.08</v>
      </c>
      <c r="H23" s="8">
        <v>320942.89</v>
      </c>
      <c r="J23" s="10">
        <f t="shared" si="0"/>
        <v>0.23690000000000008</v>
      </c>
      <c r="K23" s="11">
        <f t="shared" si="1"/>
        <v>76031.37064100003</v>
      </c>
      <c r="L23" s="11">
        <f>SUM(K6:K23)</f>
        <v>754692.13478912809</v>
      </c>
      <c r="M23" s="12">
        <f>AVERAGE(J6:J23)</f>
        <v>0.22132563659099472</v>
      </c>
    </row>
    <row r="26" spans="2:13" x14ac:dyDescent="0.25">
      <c r="D26" s="9">
        <v>45931</v>
      </c>
      <c r="E26" s="6">
        <f t="shared" ref="E26:E48" si="2">$E$3</f>
        <v>0.18592</v>
      </c>
    </row>
    <row r="27" spans="2:13" x14ac:dyDescent="0.25">
      <c r="D27" s="9">
        <v>45932</v>
      </c>
      <c r="E27" s="6">
        <f t="shared" si="2"/>
        <v>0.18592</v>
      </c>
    </row>
    <row r="28" spans="2:13" x14ac:dyDescent="0.25">
      <c r="D28" s="9">
        <v>45933</v>
      </c>
      <c r="E28" s="6">
        <f t="shared" si="2"/>
        <v>0.18592</v>
      </c>
    </row>
    <row r="29" spans="2:13" x14ac:dyDescent="0.25">
      <c r="D29" s="9">
        <v>45934</v>
      </c>
      <c r="E29" s="6">
        <f t="shared" si="2"/>
        <v>0.18592</v>
      </c>
    </row>
    <row r="30" spans="2:13" x14ac:dyDescent="0.25">
      <c r="D30" s="9">
        <v>45935</v>
      </c>
      <c r="E30" s="6">
        <f t="shared" si="2"/>
        <v>0.18592</v>
      </c>
    </row>
    <row r="31" spans="2:13" x14ac:dyDescent="0.25">
      <c r="D31" s="9">
        <v>45936</v>
      </c>
      <c r="E31" s="6">
        <f t="shared" si="2"/>
        <v>0.18592</v>
      </c>
    </row>
    <row r="32" spans="2:13" x14ac:dyDescent="0.25">
      <c r="D32" s="9">
        <v>45937</v>
      </c>
      <c r="E32" s="6">
        <f t="shared" si="2"/>
        <v>0.18592</v>
      </c>
    </row>
    <row r="33" spans="4:5" x14ac:dyDescent="0.25">
      <c r="D33" s="9">
        <v>45938</v>
      </c>
      <c r="E33" s="6">
        <f t="shared" si="2"/>
        <v>0.18592</v>
      </c>
    </row>
    <row r="34" spans="4:5" x14ac:dyDescent="0.25">
      <c r="D34" s="9">
        <v>45939</v>
      </c>
      <c r="E34" s="6">
        <f t="shared" si="2"/>
        <v>0.18592</v>
      </c>
    </row>
    <row r="35" spans="4:5" x14ac:dyDescent="0.25">
      <c r="D35" s="9">
        <v>45940</v>
      </c>
      <c r="E35" s="6">
        <f t="shared" si="2"/>
        <v>0.18592</v>
      </c>
    </row>
    <row r="36" spans="4:5" x14ac:dyDescent="0.25">
      <c r="D36" s="9">
        <v>45941</v>
      </c>
      <c r="E36" s="6">
        <f t="shared" si="2"/>
        <v>0.18592</v>
      </c>
    </row>
    <row r="37" spans="4:5" x14ac:dyDescent="0.25">
      <c r="D37" s="9">
        <v>45942</v>
      </c>
      <c r="E37" s="6">
        <f t="shared" si="2"/>
        <v>0.18592</v>
      </c>
    </row>
    <row r="38" spans="4:5" x14ac:dyDescent="0.25">
      <c r="D38" s="9">
        <v>45943</v>
      </c>
      <c r="E38" s="6">
        <f t="shared" si="2"/>
        <v>0.18592</v>
      </c>
    </row>
    <row r="39" spans="4:5" x14ac:dyDescent="0.25">
      <c r="D39" s="9">
        <v>45944</v>
      </c>
      <c r="E39" s="6">
        <f t="shared" si="2"/>
        <v>0.18592</v>
      </c>
    </row>
    <row r="40" spans="4:5" x14ac:dyDescent="0.25">
      <c r="D40" s="9">
        <v>45945</v>
      </c>
      <c r="E40" s="6">
        <f t="shared" si="2"/>
        <v>0.18592</v>
      </c>
    </row>
    <row r="41" spans="4:5" x14ac:dyDescent="0.25">
      <c r="D41" s="9">
        <v>45946</v>
      </c>
      <c r="E41" s="6">
        <f t="shared" si="2"/>
        <v>0.18592</v>
      </c>
    </row>
    <row r="42" spans="4:5" x14ac:dyDescent="0.25">
      <c r="D42" s="9">
        <v>45947</v>
      </c>
      <c r="E42" s="6">
        <f t="shared" si="2"/>
        <v>0.18592</v>
      </c>
    </row>
    <row r="43" spans="4:5" x14ac:dyDescent="0.25">
      <c r="D43" s="9">
        <v>45948</v>
      </c>
      <c r="E43" s="6">
        <f t="shared" si="2"/>
        <v>0.18592</v>
      </c>
    </row>
    <row r="44" spans="4:5" x14ac:dyDescent="0.25">
      <c r="D44" s="9">
        <v>45949</v>
      </c>
      <c r="E44" s="6">
        <f t="shared" si="2"/>
        <v>0.18592</v>
      </c>
    </row>
    <row r="45" spans="4:5" x14ac:dyDescent="0.25">
      <c r="D45" s="9">
        <v>45950</v>
      </c>
      <c r="E45" s="6">
        <f t="shared" si="2"/>
        <v>0.18592</v>
      </c>
    </row>
    <row r="46" spans="4:5" x14ac:dyDescent="0.25">
      <c r="D46" s="9">
        <v>45951</v>
      </c>
      <c r="E46" s="6">
        <f t="shared" si="2"/>
        <v>0.18592</v>
      </c>
    </row>
    <row r="47" spans="4:5" x14ac:dyDescent="0.25">
      <c r="D47" s="9">
        <v>45952</v>
      </c>
      <c r="E47" s="6">
        <f t="shared" si="2"/>
        <v>0.18592</v>
      </c>
    </row>
    <row r="48" spans="4:5" x14ac:dyDescent="0.25">
      <c r="D48" s="9">
        <v>45953</v>
      </c>
      <c r="E48" s="6">
        <f t="shared" si="2"/>
        <v>0.18592</v>
      </c>
    </row>
    <row r="49" spans="4:5" x14ac:dyDescent="0.25">
      <c r="D49" s="9">
        <v>45954</v>
      </c>
      <c r="E49" s="6">
        <f>$D$3</f>
        <v>0.2369</v>
      </c>
    </row>
    <row r="50" spans="4:5" x14ac:dyDescent="0.25">
      <c r="D50" s="9">
        <v>45955</v>
      </c>
      <c r="E50" s="6">
        <f t="shared" ref="E50:E56" si="3">$D$3</f>
        <v>0.2369</v>
      </c>
    </row>
    <row r="51" spans="4:5" x14ac:dyDescent="0.25">
      <c r="D51" s="9">
        <v>45956</v>
      </c>
      <c r="E51" s="6">
        <f t="shared" si="3"/>
        <v>0.2369</v>
      </c>
    </row>
    <row r="52" spans="4:5" x14ac:dyDescent="0.25">
      <c r="D52" s="9">
        <v>45957</v>
      </c>
      <c r="E52" s="6">
        <f t="shared" si="3"/>
        <v>0.2369</v>
      </c>
    </row>
    <row r="53" spans="4:5" x14ac:dyDescent="0.25">
      <c r="D53" s="9">
        <v>45958</v>
      </c>
      <c r="E53" s="6">
        <f t="shared" si="3"/>
        <v>0.2369</v>
      </c>
    </row>
    <row r="54" spans="4:5" x14ac:dyDescent="0.25">
      <c r="D54" s="9">
        <v>45959</v>
      </c>
      <c r="E54" s="6">
        <f t="shared" si="3"/>
        <v>0.2369</v>
      </c>
    </row>
    <row r="55" spans="4:5" x14ac:dyDescent="0.25">
      <c r="D55" s="9">
        <v>45960</v>
      </c>
      <c r="E55" s="6">
        <f t="shared" si="3"/>
        <v>0.2369</v>
      </c>
    </row>
    <row r="56" spans="4:5" x14ac:dyDescent="0.25">
      <c r="D56" s="9">
        <v>45961</v>
      </c>
      <c r="E56" s="6">
        <f t="shared" si="3"/>
        <v>0.2369</v>
      </c>
    </row>
    <row r="57" spans="4:5" x14ac:dyDescent="0.25">
      <c r="D57" s="9">
        <v>45962</v>
      </c>
      <c r="E57" s="6">
        <f>$D$2</f>
        <v>0.2369</v>
      </c>
    </row>
    <row r="58" spans="4:5" x14ac:dyDescent="0.25">
      <c r="D58" s="9">
        <v>45963</v>
      </c>
      <c r="E58" s="6">
        <f t="shared" ref="E58:E86" si="4">$D$2</f>
        <v>0.2369</v>
      </c>
    </row>
    <row r="59" spans="4:5" x14ac:dyDescent="0.25">
      <c r="D59" s="9">
        <v>45964</v>
      </c>
      <c r="E59" s="6">
        <f t="shared" si="4"/>
        <v>0.2369</v>
      </c>
    </row>
    <row r="60" spans="4:5" x14ac:dyDescent="0.25">
      <c r="D60" s="9">
        <v>45965</v>
      </c>
      <c r="E60" s="6">
        <f t="shared" si="4"/>
        <v>0.2369</v>
      </c>
    </row>
    <row r="61" spans="4:5" x14ac:dyDescent="0.25">
      <c r="D61" s="9">
        <v>45966</v>
      </c>
      <c r="E61" s="6">
        <f t="shared" si="4"/>
        <v>0.2369</v>
      </c>
    </row>
    <row r="62" spans="4:5" x14ac:dyDescent="0.25">
      <c r="D62" s="9">
        <v>45967</v>
      </c>
      <c r="E62" s="6">
        <f t="shared" si="4"/>
        <v>0.2369</v>
      </c>
    </row>
    <row r="63" spans="4:5" x14ac:dyDescent="0.25">
      <c r="D63" s="9">
        <v>45968</v>
      </c>
      <c r="E63" s="6">
        <f t="shared" si="4"/>
        <v>0.2369</v>
      </c>
    </row>
    <row r="64" spans="4:5" x14ac:dyDescent="0.25">
      <c r="D64" s="9">
        <v>45969</v>
      </c>
      <c r="E64" s="6">
        <f t="shared" si="4"/>
        <v>0.2369</v>
      </c>
    </row>
    <row r="65" spans="4:5" x14ac:dyDescent="0.25">
      <c r="D65" s="9">
        <v>45970</v>
      </c>
      <c r="E65" s="6">
        <f t="shared" si="4"/>
        <v>0.2369</v>
      </c>
    </row>
    <row r="66" spans="4:5" x14ac:dyDescent="0.25">
      <c r="D66" s="9">
        <v>45971</v>
      </c>
      <c r="E66" s="6">
        <f t="shared" si="4"/>
        <v>0.2369</v>
      </c>
    </row>
    <row r="67" spans="4:5" x14ac:dyDescent="0.25">
      <c r="D67" s="9">
        <v>45972</v>
      </c>
      <c r="E67" s="6">
        <f t="shared" si="4"/>
        <v>0.2369</v>
      </c>
    </row>
    <row r="68" spans="4:5" x14ac:dyDescent="0.25">
      <c r="D68" s="9">
        <v>45973</v>
      </c>
      <c r="E68" s="6">
        <f t="shared" si="4"/>
        <v>0.2369</v>
      </c>
    </row>
    <row r="69" spans="4:5" x14ac:dyDescent="0.25">
      <c r="D69" s="9">
        <v>45974</v>
      </c>
      <c r="E69" s="6">
        <f t="shared" si="4"/>
        <v>0.2369</v>
      </c>
    </row>
    <row r="70" spans="4:5" x14ac:dyDescent="0.25">
      <c r="D70" s="9">
        <v>45975</v>
      </c>
      <c r="E70" s="6">
        <f t="shared" si="4"/>
        <v>0.2369</v>
      </c>
    </row>
    <row r="71" spans="4:5" x14ac:dyDescent="0.25">
      <c r="D71" s="9">
        <v>45976</v>
      </c>
      <c r="E71" s="6">
        <f t="shared" si="4"/>
        <v>0.2369</v>
      </c>
    </row>
    <row r="72" spans="4:5" x14ac:dyDescent="0.25">
      <c r="D72" s="9">
        <v>45977</v>
      </c>
      <c r="E72" s="6">
        <f t="shared" si="4"/>
        <v>0.2369</v>
      </c>
    </row>
    <row r="73" spans="4:5" x14ac:dyDescent="0.25">
      <c r="D73" s="9">
        <v>45978</v>
      </c>
      <c r="E73" s="6">
        <f t="shared" si="4"/>
        <v>0.2369</v>
      </c>
    </row>
    <row r="74" spans="4:5" x14ac:dyDescent="0.25">
      <c r="D74" s="9">
        <v>45979</v>
      </c>
      <c r="E74" s="6">
        <f t="shared" si="4"/>
        <v>0.2369</v>
      </c>
    </row>
    <row r="75" spans="4:5" x14ac:dyDescent="0.25">
      <c r="D75" s="9">
        <v>45980</v>
      </c>
      <c r="E75" s="6">
        <f t="shared" si="4"/>
        <v>0.2369</v>
      </c>
    </row>
    <row r="76" spans="4:5" x14ac:dyDescent="0.25">
      <c r="D76" s="9">
        <v>45981</v>
      </c>
      <c r="E76" s="6">
        <f t="shared" si="4"/>
        <v>0.2369</v>
      </c>
    </row>
    <row r="77" spans="4:5" x14ac:dyDescent="0.25">
      <c r="D77" s="9">
        <v>45982</v>
      </c>
      <c r="E77" s="6">
        <f t="shared" si="4"/>
        <v>0.2369</v>
      </c>
    </row>
    <row r="78" spans="4:5" x14ac:dyDescent="0.25">
      <c r="D78" s="9">
        <v>45983</v>
      </c>
      <c r="E78" s="6">
        <f t="shared" si="4"/>
        <v>0.2369</v>
      </c>
    </row>
    <row r="79" spans="4:5" x14ac:dyDescent="0.25">
      <c r="D79" s="9">
        <v>45984</v>
      </c>
      <c r="E79" s="6">
        <f t="shared" si="4"/>
        <v>0.2369</v>
      </c>
    </row>
    <row r="80" spans="4:5" x14ac:dyDescent="0.25">
      <c r="D80" s="9">
        <v>45985</v>
      </c>
      <c r="E80" s="6">
        <f t="shared" si="4"/>
        <v>0.2369</v>
      </c>
    </row>
    <row r="81" spans="4:5" x14ac:dyDescent="0.25">
      <c r="D81" s="9">
        <v>45986</v>
      </c>
      <c r="E81" s="6">
        <f t="shared" si="4"/>
        <v>0.2369</v>
      </c>
    </row>
    <row r="82" spans="4:5" x14ac:dyDescent="0.25">
      <c r="D82" s="9">
        <v>45987</v>
      </c>
      <c r="E82" s="6">
        <f t="shared" si="4"/>
        <v>0.2369</v>
      </c>
    </row>
    <row r="83" spans="4:5" x14ac:dyDescent="0.25">
      <c r="D83" s="9">
        <v>45988</v>
      </c>
      <c r="E83" s="6">
        <f t="shared" si="4"/>
        <v>0.2369</v>
      </c>
    </row>
    <row r="84" spans="4:5" x14ac:dyDescent="0.25">
      <c r="D84" s="9">
        <v>45989</v>
      </c>
      <c r="E84" s="6">
        <f t="shared" si="4"/>
        <v>0.2369</v>
      </c>
    </row>
    <row r="85" spans="4:5" x14ac:dyDescent="0.25">
      <c r="D85" s="9">
        <v>45990</v>
      </c>
      <c r="E85" s="6">
        <f t="shared" si="4"/>
        <v>0.2369</v>
      </c>
    </row>
    <row r="86" spans="4:5" x14ac:dyDescent="0.25">
      <c r="D86" s="9">
        <v>45991</v>
      </c>
      <c r="E86" s="6">
        <f t="shared" si="4"/>
        <v>0.2369</v>
      </c>
    </row>
    <row r="87" spans="4:5" x14ac:dyDescent="0.25">
      <c r="D87" s="9"/>
      <c r="E87" s="6"/>
    </row>
    <row r="88" spans="4:5" x14ac:dyDescent="0.25">
      <c r="D88" s="9"/>
      <c r="E88" s="6"/>
    </row>
    <row r="89" spans="4:5" x14ac:dyDescent="0.25">
      <c r="D89" s="9"/>
      <c r="E89" s="6"/>
    </row>
    <row r="90" spans="4:5" x14ac:dyDescent="0.25">
      <c r="D90" s="9"/>
      <c r="E90" s="6"/>
    </row>
    <row r="91" spans="4:5" x14ac:dyDescent="0.25">
      <c r="D91" s="9"/>
      <c r="E91" s="6"/>
    </row>
    <row r="92" spans="4:5" x14ac:dyDescent="0.25">
      <c r="D92" s="9"/>
      <c r="E92" s="6"/>
    </row>
    <row r="93" spans="4:5" x14ac:dyDescent="0.25">
      <c r="D93" s="9"/>
      <c r="E93" s="6"/>
    </row>
    <row r="94" spans="4:5" x14ac:dyDescent="0.25">
      <c r="D94" s="9"/>
      <c r="E94" s="6"/>
    </row>
    <row r="95" spans="4:5" x14ac:dyDescent="0.25">
      <c r="D95" s="9"/>
      <c r="E95" s="6"/>
    </row>
    <row r="96" spans="4:5" x14ac:dyDescent="0.25">
      <c r="D96" s="9"/>
      <c r="E96" s="6"/>
    </row>
    <row r="97" spans="4:5" x14ac:dyDescent="0.25">
      <c r="D97" s="9"/>
      <c r="E97" s="6"/>
    </row>
    <row r="98" spans="4:5" x14ac:dyDescent="0.25">
      <c r="D98" s="9"/>
      <c r="E98" s="6"/>
    </row>
    <row r="99" spans="4:5" x14ac:dyDescent="0.25">
      <c r="D99" s="9"/>
      <c r="E99" s="6"/>
    </row>
    <row r="100" spans="4:5" x14ac:dyDescent="0.25">
      <c r="D100" s="9"/>
      <c r="E100" s="6"/>
    </row>
    <row r="101" spans="4:5" x14ac:dyDescent="0.25">
      <c r="D101" s="9"/>
      <c r="E101" s="6"/>
    </row>
    <row r="102" spans="4:5" x14ac:dyDescent="0.25">
      <c r="D102" s="9"/>
      <c r="E102" s="6"/>
    </row>
    <row r="103" spans="4:5" x14ac:dyDescent="0.25">
      <c r="D103" s="9"/>
      <c r="E103" s="6"/>
    </row>
    <row r="104" spans="4:5" x14ac:dyDescent="0.25">
      <c r="D104" s="9"/>
      <c r="E104" s="6"/>
    </row>
    <row r="105" spans="4:5" x14ac:dyDescent="0.25">
      <c r="D105" s="9"/>
      <c r="E105" s="6"/>
    </row>
    <row r="106" spans="4:5" x14ac:dyDescent="0.25">
      <c r="D106" s="9"/>
      <c r="E106" s="6"/>
    </row>
    <row r="107" spans="4:5" x14ac:dyDescent="0.25">
      <c r="D107" s="9"/>
      <c r="E107" s="6"/>
    </row>
    <row r="108" spans="4:5" x14ac:dyDescent="0.25">
      <c r="D108" s="9"/>
      <c r="E108" s="6"/>
    </row>
    <row r="109" spans="4:5" x14ac:dyDescent="0.25">
      <c r="D109" s="9"/>
      <c r="E109" s="6"/>
    </row>
    <row r="110" spans="4:5" x14ac:dyDescent="0.25">
      <c r="D110" s="9"/>
      <c r="E110" s="6"/>
    </row>
    <row r="111" spans="4:5" x14ac:dyDescent="0.25">
      <c r="D111" s="9"/>
      <c r="E111" s="6"/>
    </row>
    <row r="112" spans="4:5" x14ac:dyDescent="0.25">
      <c r="D112" s="9"/>
      <c r="E112" s="6"/>
    </row>
    <row r="113" spans="4:5" x14ac:dyDescent="0.25">
      <c r="D113" s="9"/>
      <c r="E113" s="6"/>
    </row>
    <row r="114" spans="4:5" x14ac:dyDescent="0.25">
      <c r="D114" s="9"/>
      <c r="E114" s="6"/>
    </row>
    <row r="115" spans="4:5" x14ac:dyDescent="0.25">
      <c r="D115" s="9"/>
      <c r="E115" s="6"/>
    </row>
    <row r="116" spans="4:5" x14ac:dyDescent="0.25">
      <c r="D116" s="9"/>
    </row>
    <row r="117" spans="4:5" x14ac:dyDescent="0.25">
      <c r="D117" s="9"/>
    </row>
    <row r="118" spans="4:5" x14ac:dyDescent="0.25">
      <c r="D118" s="9"/>
    </row>
    <row r="119" spans="4:5" x14ac:dyDescent="0.25">
      <c r="D119" s="9"/>
    </row>
    <row r="120" spans="4:5" x14ac:dyDescent="0.25">
      <c r="D120" s="9"/>
    </row>
    <row r="121" spans="4:5" x14ac:dyDescent="0.25">
      <c r="D121" s="9"/>
    </row>
    <row r="122" spans="4:5" x14ac:dyDescent="0.25">
      <c r="D122" s="9"/>
    </row>
    <row r="123" spans="4:5" x14ac:dyDescent="0.25">
      <c r="D123" s="9"/>
    </row>
    <row r="124" spans="4:5" x14ac:dyDescent="0.25">
      <c r="D124" s="9"/>
    </row>
    <row r="125" spans="4:5" x14ac:dyDescent="0.25">
      <c r="D125" s="9"/>
    </row>
    <row r="126" spans="4:5" x14ac:dyDescent="0.25">
      <c r="D126" s="9"/>
    </row>
    <row r="127" spans="4:5" x14ac:dyDescent="0.25">
      <c r="D127" s="9"/>
    </row>
    <row r="128" spans="4:5" x14ac:dyDescent="0.25">
      <c r="D128" s="9"/>
    </row>
    <row r="129" spans="4:4" x14ac:dyDescent="0.25">
      <c r="D129" s="9"/>
    </row>
    <row r="130" spans="4:4" x14ac:dyDescent="0.25">
      <c r="D130" s="9"/>
    </row>
    <row r="131" spans="4:4" x14ac:dyDescent="0.25">
      <c r="D131" s="9"/>
    </row>
    <row r="132" spans="4:4" x14ac:dyDescent="0.25">
      <c r="D132" s="9"/>
    </row>
    <row r="133" spans="4:4" x14ac:dyDescent="0.25">
      <c r="D133" s="9"/>
    </row>
    <row r="134" spans="4:4" x14ac:dyDescent="0.25">
      <c r="D134" s="9"/>
    </row>
    <row r="135" spans="4:4" x14ac:dyDescent="0.25">
      <c r="D135" s="9"/>
    </row>
    <row r="136" spans="4:4" x14ac:dyDescent="0.25">
      <c r="D136" s="9"/>
    </row>
    <row r="137" spans="4:4" x14ac:dyDescent="0.25">
      <c r="D137" s="9"/>
    </row>
    <row r="138" spans="4:4" x14ac:dyDescent="0.25">
      <c r="D138" s="9"/>
    </row>
    <row r="139" spans="4:4" x14ac:dyDescent="0.25">
      <c r="D139" s="9"/>
    </row>
    <row r="140" spans="4:4" x14ac:dyDescent="0.25">
      <c r="D140" s="9"/>
    </row>
    <row r="141" spans="4:4" x14ac:dyDescent="0.25">
      <c r="D141" s="9"/>
    </row>
    <row r="142" spans="4:4" x14ac:dyDescent="0.25">
      <c r="D142" s="9"/>
    </row>
    <row r="143" spans="4:4" x14ac:dyDescent="0.25">
      <c r="D143" s="9"/>
    </row>
    <row r="144" spans="4:4" x14ac:dyDescent="0.25">
      <c r="D144" s="9"/>
    </row>
    <row r="145" spans="4:4" x14ac:dyDescent="0.25">
      <c r="D145" s="9"/>
    </row>
    <row r="146" spans="4:4" x14ac:dyDescent="0.25">
      <c r="D146" s="9"/>
    </row>
    <row r="147" spans="4:4" x14ac:dyDescent="0.25">
      <c r="D147" s="9"/>
    </row>
    <row r="148" spans="4:4" x14ac:dyDescent="0.25">
      <c r="D148" s="9"/>
    </row>
    <row r="149" spans="4:4" x14ac:dyDescent="0.25">
      <c r="D149" s="9"/>
    </row>
    <row r="150" spans="4:4" x14ac:dyDescent="0.25">
      <c r="D150" s="9"/>
    </row>
    <row r="151" spans="4:4" x14ac:dyDescent="0.25">
      <c r="D151" s="9"/>
    </row>
    <row r="152" spans="4:4" x14ac:dyDescent="0.25">
      <c r="D152" s="9"/>
    </row>
    <row r="153" spans="4:4" x14ac:dyDescent="0.25">
      <c r="D153" s="9"/>
    </row>
    <row r="154" spans="4:4" x14ac:dyDescent="0.25">
      <c r="D154" s="9"/>
    </row>
    <row r="155" spans="4:4" x14ac:dyDescent="0.25">
      <c r="D155" s="9"/>
    </row>
    <row r="156" spans="4:4" x14ac:dyDescent="0.25">
      <c r="D156" s="9"/>
    </row>
    <row r="157" spans="4:4" x14ac:dyDescent="0.25">
      <c r="D157" s="9"/>
    </row>
    <row r="158" spans="4:4" x14ac:dyDescent="0.25">
      <c r="D158" s="9"/>
    </row>
    <row r="159" spans="4:4" x14ac:dyDescent="0.25">
      <c r="D159" s="9"/>
    </row>
    <row r="160" spans="4:4" x14ac:dyDescent="0.25">
      <c r="D160" s="9"/>
    </row>
    <row r="161" spans="4:4" x14ac:dyDescent="0.25">
      <c r="D161" s="9"/>
    </row>
    <row r="162" spans="4:4" x14ac:dyDescent="0.25">
      <c r="D162" s="9"/>
    </row>
    <row r="163" spans="4:4" x14ac:dyDescent="0.25">
      <c r="D163" s="9"/>
    </row>
    <row r="164" spans="4:4" x14ac:dyDescent="0.25">
      <c r="D164" s="9"/>
    </row>
    <row r="165" spans="4:4" x14ac:dyDescent="0.25">
      <c r="D165" s="9"/>
    </row>
    <row r="166" spans="4:4" x14ac:dyDescent="0.25">
      <c r="D166" s="9"/>
    </row>
    <row r="167" spans="4:4" x14ac:dyDescent="0.25">
      <c r="D167" s="9"/>
    </row>
    <row r="168" spans="4:4" x14ac:dyDescent="0.25">
      <c r="D168" s="9"/>
    </row>
    <row r="169" spans="4:4" x14ac:dyDescent="0.25">
      <c r="D169" s="9"/>
    </row>
    <row r="170" spans="4:4" x14ac:dyDescent="0.25">
      <c r="D170" s="9"/>
    </row>
    <row r="171" spans="4:4" x14ac:dyDescent="0.25">
      <c r="D171" s="9"/>
    </row>
    <row r="172" spans="4:4" x14ac:dyDescent="0.25">
      <c r="D172" s="9"/>
    </row>
    <row r="173" spans="4:4" x14ac:dyDescent="0.25">
      <c r="D173" s="9"/>
    </row>
    <row r="174" spans="4:4" x14ac:dyDescent="0.25">
      <c r="D174" s="9"/>
    </row>
    <row r="175" spans="4:4" x14ac:dyDescent="0.25">
      <c r="D175" s="9"/>
    </row>
    <row r="176" spans="4:4" x14ac:dyDescent="0.25">
      <c r="D176" s="9"/>
    </row>
    <row r="177" spans="4:4" x14ac:dyDescent="0.25">
      <c r="D177" s="9"/>
    </row>
    <row r="178" spans="4:4" x14ac:dyDescent="0.25">
      <c r="D178" s="9"/>
    </row>
    <row r="179" spans="4:4" x14ac:dyDescent="0.25">
      <c r="D179" s="9"/>
    </row>
    <row r="180" spans="4:4" x14ac:dyDescent="0.25">
      <c r="D180" s="9"/>
    </row>
    <row r="181" spans="4:4" x14ac:dyDescent="0.25">
      <c r="D181" s="9"/>
    </row>
    <row r="182" spans="4:4" x14ac:dyDescent="0.25">
      <c r="D182" s="9"/>
    </row>
    <row r="183" spans="4:4" x14ac:dyDescent="0.25">
      <c r="D183" s="9"/>
    </row>
    <row r="184" spans="4:4" x14ac:dyDescent="0.25">
      <c r="D184" s="9"/>
    </row>
    <row r="185" spans="4:4" x14ac:dyDescent="0.25">
      <c r="D185" s="9"/>
    </row>
    <row r="186" spans="4:4" x14ac:dyDescent="0.25">
      <c r="D186" s="9"/>
    </row>
    <row r="187" spans="4:4" x14ac:dyDescent="0.25">
      <c r="D187" s="9"/>
    </row>
    <row r="188" spans="4:4" x14ac:dyDescent="0.25">
      <c r="D188" s="9"/>
    </row>
    <row r="189" spans="4:4" x14ac:dyDescent="0.25">
      <c r="D189" s="9"/>
    </row>
    <row r="190" spans="4:4" x14ac:dyDescent="0.25">
      <c r="D190" s="9"/>
    </row>
    <row r="191" spans="4:4" x14ac:dyDescent="0.25">
      <c r="D191" s="9"/>
    </row>
    <row r="192" spans="4:4" x14ac:dyDescent="0.25">
      <c r="D192" s="9"/>
    </row>
    <row r="193" spans="4:4" x14ac:dyDescent="0.25">
      <c r="D193" s="9"/>
    </row>
    <row r="194" spans="4:4" x14ac:dyDescent="0.25">
      <c r="D194" s="9"/>
    </row>
    <row r="195" spans="4:4" x14ac:dyDescent="0.25">
      <c r="D195" s="9"/>
    </row>
    <row r="196" spans="4:4" x14ac:dyDescent="0.25">
      <c r="D196" s="9"/>
    </row>
    <row r="197" spans="4:4" x14ac:dyDescent="0.25">
      <c r="D197" s="9"/>
    </row>
    <row r="198" spans="4:4" x14ac:dyDescent="0.25">
      <c r="D198" s="9"/>
    </row>
    <row r="199" spans="4:4" x14ac:dyDescent="0.25">
      <c r="D199" s="9"/>
    </row>
    <row r="200" spans="4:4" x14ac:dyDescent="0.25">
      <c r="D200" s="9"/>
    </row>
    <row r="201" spans="4:4" x14ac:dyDescent="0.25">
      <c r="D201" s="9"/>
    </row>
    <row r="202" spans="4:4" x14ac:dyDescent="0.25">
      <c r="D202" s="9"/>
    </row>
    <row r="203" spans="4:4" x14ac:dyDescent="0.25">
      <c r="D203" s="9"/>
    </row>
    <row r="204" spans="4:4" x14ac:dyDescent="0.25">
      <c r="D204" s="9"/>
    </row>
    <row r="205" spans="4:4" x14ac:dyDescent="0.25">
      <c r="D205" s="9"/>
    </row>
    <row r="206" spans="4:4" x14ac:dyDescent="0.25">
      <c r="D206" s="9"/>
    </row>
    <row r="207" spans="4:4" x14ac:dyDescent="0.25">
      <c r="D207" s="9"/>
    </row>
    <row r="208" spans="4:4" x14ac:dyDescent="0.25">
      <c r="D208" s="9"/>
    </row>
    <row r="209" spans="4:4" x14ac:dyDescent="0.25">
      <c r="D209" s="9"/>
    </row>
    <row r="210" spans="4:4" x14ac:dyDescent="0.25">
      <c r="D210" s="9"/>
    </row>
    <row r="211" spans="4:4" x14ac:dyDescent="0.25">
      <c r="D211" s="9"/>
    </row>
    <row r="212" spans="4:4" x14ac:dyDescent="0.25">
      <c r="D212" s="9"/>
    </row>
    <row r="213" spans="4:4" x14ac:dyDescent="0.25">
      <c r="D213" s="9"/>
    </row>
    <row r="214" spans="4:4" x14ac:dyDescent="0.25">
      <c r="D214" s="9"/>
    </row>
    <row r="215" spans="4:4" x14ac:dyDescent="0.25">
      <c r="D215" s="9"/>
    </row>
    <row r="216" spans="4:4" x14ac:dyDescent="0.25">
      <c r="D216" s="9"/>
    </row>
    <row r="217" spans="4:4" x14ac:dyDescent="0.25">
      <c r="D217" s="9"/>
    </row>
    <row r="218" spans="4:4" x14ac:dyDescent="0.25">
      <c r="D218" s="9"/>
    </row>
    <row r="219" spans="4:4" x14ac:dyDescent="0.25">
      <c r="D219" s="9"/>
    </row>
    <row r="220" spans="4:4" x14ac:dyDescent="0.25">
      <c r="D220" s="9"/>
    </row>
    <row r="221" spans="4:4" x14ac:dyDescent="0.25">
      <c r="D221" s="9"/>
    </row>
    <row r="222" spans="4:4" x14ac:dyDescent="0.25">
      <c r="D222" s="9"/>
    </row>
    <row r="223" spans="4:4" x14ac:dyDescent="0.25">
      <c r="D223" s="9"/>
    </row>
    <row r="224" spans="4:4" x14ac:dyDescent="0.25">
      <c r="D224" s="9"/>
    </row>
    <row r="225" spans="4:4" x14ac:dyDescent="0.25">
      <c r="D225" s="9"/>
    </row>
    <row r="226" spans="4:4" x14ac:dyDescent="0.25">
      <c r="D226" s="9"/>
    </row>
    <row r="227" spans="4:4" x14ac:dyDescent="0.25">
      <c r="D227" s="9"/>
    </row>
    <row r="228" spans="4:4" x14ac:dyDescent="0.25">
      <c r="D228" s="9"/>
    </row>
    <row r="229" spans="4:4" x14ac:dyDescent="0.25">
      <c r="D229" s="9"/>
    </row>
    <row r="230" spans="4:4" x14ac:dyDescent="0.25">
      <c r="D230" s="9"/>
    </row>
    <row r="231" spans="4:4" x14ac:dyDescent="0.25">
      <c r="D231" s="9"/>
    </row>
    <row r="232" spans="4:4" x14ac:dyDescent="0.25">
      <c r="D232" s="9"/>
    </row>
    <row r="233" spans="4:4" x14ac:dyDescent="0.25">
      <c r="D233" s="9"/>
    </row>
    <row r="234" spans="4:4" x14ac:dyDescent="0.25">
      <c r="D234" s="9"/>
    </row>
    <row r="235" spans="4:4" x14ac:dyDescent="0.25">
      <c r="D235" s="9"/>
    </row>
    <row r="236" spans="4:4" x14ac:dyDescent="0.25">
      <c r="D236" s="9"/>
    </row>
    <row r="237" spans="4:4" x14ac:dyDescent="0.25">
      <c r="D237" s="9"/>
    </row>
    <row r="238" spans="4:4" x14ac:dyDescent="0.25">
      <c r="D238" s="9"/>
    </row>
    <row r="239" spans="4:4" x14ac:dyDescent="0.25">
      <c r="D239" s="9"/>
    </row>
    <row r="240" spans="4:4" x14ac:dyDescent="0.25">
      <c r="D240" s="9"/>
    </row>
    <row r="241" spans="4:4" x14ac:dyDescent="0.25">
      <c r="D241" s="9"/>
    </row>
    <row r="242" spans="4:4" x14ac:dyDescent="0.25">
      <c r="D242" s="9"/>
    </row>
    <row r="243" spans="4:4" x14ac:dyDescent="0.25">
      <c r="D243" s="9"/>
    </row>
    <row r="244" spans="4:4" x14ac:dyDescent="0.25">
      <c r="D244" s="9"/>
    </row>
    <row r="245" spans="4:4" x14ac:dyDescent="0.25">
      <c r="D245" s="9"/>
    </row>
    <row r="246" spans="4:4" x14ac:dyDescent="0.25">
      <c r="D246" s="9"/>
    </row>
    <row r="247" spans="4:4" x14ac:dyDescent="0.25">
      <c r="D247" s="9"/>
    </row>
    <row r="248" spans="4:4" x14ac:dyDescent="0.25">
      <c r="D248" s="9"/>
    </row>
    <row r="249" spans="4:4" x14ac:dyDescent="0.25">
      <c r="D249" s="9"/>
    </row>
    <row r="250" spans="4:4" x14ac:dyDescent="0.25">
      <c r="D250" s="9"/>
    </row>
    <row r="251" spans="4:4" x14ac:dyDescent="0.25">
      <c r="D251" s="9"/>
    </row>
    <row r="252" spans="4:4" x14ac:dyDescent="0.25">
      <c r="D252" s="9"/>
    </row>
    <row r="253" spans="4:4" x14ac:dyDescent="0.25">
      <c r="D253" s="9"/>
    </row>
    <row r="254" spans="4:4" x14ac:dyDescent="0.25">
      <c r="D254" s="9"/>
    </row>
    <row r="255" spans="4:4" x14ac:dyDescent="0.25">
      <c r="D255" s="9"/>
    </row>
    <row r="256" spans="4:4" x14ac:dyDescent="0.25">
      <c r="D256" s="9"/>
    </row>
    <row r="257" spans="4:4" x14ac:dyDescent="0.25">
      <c r="D257" s="9"/>
    </row>
    <row r="258" spans="4:4" x14ac:dyDescent="0.25">
      <c r="D258" s="9"/>
    </row>
    <row r="259" spans="4:4" x14ac:dyDescent="0.25">
      <c r="D259" s="9"/>
    </row>
    <row r="260" spans="4:4" x14ac:dyDescent="0.25">
      <c r="D260" s="9"/>
    </row>
    <row r="261" spans="4:4" x14ac:dyDescent="0.25">
      <c r="D261" s="9"/>
    </row>
    <row r="262" spans="4:4" x14ac:dyDescent="0.25">
      <c r="D262" s="9"/>
    </row>
    <row r="263" spans="4:4" x14ac:dyDescent="0.25">
      <c r="D263" s="9"/>
    </row>
    <row r="264" spans="4:4" x14ac:dyDescent="0.25">
      <c r="D264" s="9"/>
    </row>
    <row r="265" spans="4:4" x14ac:dyDescent="0.25">
      <c r="D265" s="9"/>
    </row>
    <row r="266" spans="4:4" x14ac:dyDescent="0.25">
      <c r="D266" s="9"/>
    </row>
    <row r="267" spans="4:4" x14ac:dyDescent="0.25">
      <c r="D267" s="9"/>
    </row>
    <row r="268" spans="4:4" x14ac:dyDescent="0.25">
      <c r="D268" s="9"/>
    </row>
    <row r="269" spans="4:4" x14ac:dyDescent="0.25">
      <c r="D269" s="9"/>
    </row>
    <row r="270" spans="4:4" x14ac:dyDescent="0.25">
      <c r="D270" s="9"/>
    </row>
    <row r="271" spans="4:4" x14ac:dyDescent="0.25">
      <c r="D271" s="9"/>
    </row>
    <row r="272" spans="4:4" x14ac:dyDescent="0.25">
      <c r="D272" s="9"/>
    </row>
    <row r="273" spans="4:4" x14ac:dyDescent="0.25">
      <c r="D273" s="9"/>
    </row>
    <row r="274" spans="4:4" x14ac:dyDescent="0.25">
      <c r="D274" s="9"/>
    </row>
    <row r="275" spans="4:4" x14ac:dyDescent="0.25">
      <c r="D275" s="9"/>
    </row>
    <row r="276" spans="4:4" x14ac:dyDescent="0.25">
      <c r="D276" s="9"/>
    </row>
    <row r="277" spans="4:4" x14ac:dyDescent="0.25">
      <c r="D277" s="9"/>
    </row>
    <row r="278" spans="4:4" x14ac:dyDescent="0.25">
      <c r="D278" s="9"/>
    </row>
    <row r="279" spans="4:4" x14ac:dyDescent="0.25">
      <c r="D279" s="9"/>
    </row>
    <row r="280" spans="4:4" x14ac:dyDescent="0.25">
      <c r="D280" s="9"/>
    </row>
    <row r="281" spans="4:4" x14ac:dyDescent="0.25">
      <c r="D281" s="9"/>
    </row>
    <row r="282" spans="4:4" x14ac:dyDescent="0.25">
      <c r="D282" s="9"/>
    </row>
    <row r="283" spans="4:4" x14ac:dyDescent="0.25">
      <c r="D283" s="9"/>
    </row>
    <row r="284" spans="4:4" x14ac:dyDescent="0.25">
      <c r="D284" s="9"/>
    </row>
    <row r="285" spans="4:4" x14ac:dyDescent="0.25">
      <c r="D285" s="9"/>
    </row>
    <row r="286" spans="4:4" x14ac:dyDescent="0.25">
      <c r="D286" s="9"/>
    </row>
    <row r="287" spans="4:4" x14ac:dyDescent="0.25">
      <c r="D287" s="9"/>
    </row>
    <row r="288" spans="4:4" x14ac:dyDescent="0.25">
      <c r="D288" s="9"/>
    </row>
    <row r="289" spans="4:4" x14ac:dyDescent="0.25">
      <c r="D289" s="9"/>
    </row>
    <row r="290" spans="4:4" x14ac:dyDescent="0.25">
      <c r="D290" s="9"/>
    </row>
    <row r="291" spans="4:4" x14ac:dyDescent="0.25">
      <c r="D291" s="9"/>
    </row>
    <row r="292" spans="4:4" x14ac:dyDescent="0.25">
      <c r="D292" s="9"/>
    </row>
    <row r="293" spans="4:4" x14ac:dyDescent="0.25">
      <c r="D293" s="9"/>
    </row>
    <row r="294" spans="4:4" x14ac:dyDescent="0.25">
      <c r="D294" s="9"/>
    </row>
    <row r="295" spans="4:4" x14ac:dyDescent="0.25">
      <c r="D295" s="9"/>
    </row>
    <row r="296" spans="4:4" x14ac:dyDescent="0.25">
      <c r="D296" s="9"/>
    </row>
    <row r="297" spans="4:4" x14ac:dyDescent="0.25">
      <c r="D297" s="9"/>
    </row>
    <row r="298" spans="4:4" x14ac:dyDescent="0.25">
      <c r="D298" s="9"/>
    </row>
    <row r="299" spans="4:4" x14ac:dyDescent="0.25">
      <c r="D299" s="9"/>
    </row>
    <row r="300" spans="4:4" x14ac:dyDescent="0.25">
      <c r="D300" s="9"/>
    </row>
    <row r="301" spans="4:4" x14ac:dyDescent="0.25">
      <c r="D301" s="9"/>
    </row>
    <row r="302" spans="4:4" x14ac:dyDescent="0.25">
      <c r="D302" s="9"/>
    </row>
    <row r="303" spans="4:4" x14ac:dyDescent="0.25">
      <c r="D303" s="9"/>
    </row>
    <row r="304" spans="4:4" x14ac:dyDescent="0.25">
      <c r="D304" s="9"/>
    </row>
    <row r="305" spans="4:4" x14ac:dyDescent="0.25">
      <c r="D305" s="9"/>
    </row>
    <row r="306" spans="4:4" x14ac:dyDescent="0.25">
      <c r="D306" s="9"/>
    </row>
    <row r="307" spans="4:4" x14ac:dyDescent="0.25">
      <c r="D307" s="9"/>
    </row>
    <row r="308" spans="4:4" x14ac:dyDescent="0.25">
      <c r="D308" s="9"/>
    </row>
    <row r="309" spans="4:4" x14ac:dyDescent="0.25">
      <c r="D309" s="9"/>
    </row>
    <row r="310" spans="4:4" x14ac:dyDescent="0.25">
      <c r="D310" s="9"/>
    </row>
    <row r="311" spans="4:4" x14ac:dyDescent="0.25">
      <c r="D311" s="9"/>
    </row>
    <row r="312" spans="4:4" x14ac:dyDescent="0.25">
      <c r="D312" s="9"/>
    </row>
    <row r="313" spans="4:4" x14ac:dyDescent="0.25">
      <c r="D313" s="9"/>
    </row>
    <row r="314" spans="4:4" x14ac:dyDescent="0.25">
      <c r="D314" s="9"/>
    </row>
    <row r="315" spans="4:4" x14ac:dyDescent="0.25">
      <c r="D315" s="9"/>
    </row>
    <row r="316" spans="4:4" x14ac:dyDescent="0.25">
      <c r="D316" s="9"/>
    </row>
    <row r="317" spans="4:4" x14ac:dyDescent="0.25">
      <c r="D317" s="9"/>
    </row>
    <row r="318" spans="4:4" x14ac:dyDescent="0.25">
      <c r="D318" s="9"/>
    </row>
    <row r="319" spans="4:4" x14ac:dyDescent="0.25">
      <c r="D319" s="9"/>
    </row>
    <row r="320" spans="4:4" x14ac:dyDescent="0.25">
      <c r="D320" s="9"/>
    </row>
    <row r="321" spans="4:4" x14ac:dyDescent="0.25">
      <c r="D321" s="9"/>
    </row>
    <row r="322" spans="4:4" x14ac:dyDescent="0.25">
      <c r="D322" s="9"/>
    </row>
    <row r="323" spans="4:4" x14ac:dyDescent="0.25">
      <c r="D323" s="9"/>
    </row>
    <row r="324" spans="4:4" x14ac:dyDescent="0.25">
      <c r="D324" s="9"/>
    </row>
    <row r="325" spans="4:4" x14ac:dyDescent="0.25">
      <c r="D325" s="9"/>
    </row>
    <row r="326" spans="4:4" x14ac:dyDescent="0.25">
      <c r="D326" s="9"/>
    </row>
    <row r="327" spans="4:4" x14ac:dyDescent="0.25">
      <c r="D327" s="9"/>
    </row>
    <row r="328" spans="4:4" x14ac:dyDescent="0.25">
      <c r="D328" s="9"/>
    </row>
    <row r="329" spans="4:4" x14ac:dyDescent="0.25">
      <c r="D329" s="9"/>
    </row>
    <row r="330" spans="4:4" x14ac:dyDescent="0.25">
      <c r="D330" s="9"/>
    </row>
    <row r="331" spans="4:4" x14ac:dyDescent="0.25">
      <c r="D331" s="9"/>
    </row>
    <row r="332" spans="4:4" x14ac:dyDescent="0.25">
      <c r="D332" s="9"/>
    </row>
    <row r="333" spans="4:4" x14ac:dyDescent="0.25">
      <c r="D333" s="9"/>
    </row>
    <row r="334" spans="4:4" x14ac:dyDescent="0.25">
      <c r="D334" s="9"/>
    </row>
    <row r="335" spans="4:4" x14ac:dyDescent="0.25">
      <c r="D335" s="9"/>
    </row>
    <row r="336" spans="4:4" x14ac:dyDescent="0.25">
      <c r="D336" s="9"/>
    </row>
    <row r="337" spans="4:4" x14ac:dyDescent="0.25">
      <c r="D337" s="9"/>
    </row>
    <row r="338" spans="4:4" x14ac:dyDescent="0.25">
      <c r="D338" s="9"/>
    </row>
    <row r="339" spans="4:4" x14ac:dyDescent="0.25">
      <c r="D339" s="9"/>
    </row>
    <row r="340" spans="4:4" x14ac:dyDescent="0.25">
      <c r="D340" s="9"/>
    </row>
    <row r="341" spans="4:4" x14ac:dyDescent="0.25">
      <c r="D341" s="9"/>
    </row>
    <row r="342" spans="4:4" x14ac:dyDescent="0.25">
      <c r="D342" s="9"/>
    </row>
    <row r="343" spans="4:4" x14ac:dyDescent="0.25">
      <c r="D343" s="9"/>
    </row>
    <row r="344" spans="4:4" x14ac:dyDescent="0.25">
      <c r="D344" s="9"/>
    </row>
    <row r="345" spans="4:4" x14ac:dyDescent="0.25">
      <c r="D345" s="9"/>
    </row>
    <row r="346" spans="4:4" x14ac:dyDescent="0.25">
      <c r="D346" s="9"/>
    </row>
    <row r="347" spans="4:4" x14ac:dyDescent="0.25">
      <c r="D347" s="9"/>
    </row>
    <row r="348" spans="4:4" x14ac:dyDescent="0.25">
      <c r="D348" s="9"/>
    </row>
    <row r="349" spans="4:4" x14ac:dyDescent="0.25">
      <c r="D349" s="9"/>
    </row>
    <row r="350" spans="4:4" x14ac:dyDescent="0.25">
      <c r="D350" s="9"/>
    </row>
    <row r="351" spans="4:4" x14ac:dyDescent="0.25">
      <c r="D351" s="9"/>
    </row>
    <row r="352" spans="4:4" x14ac:dyDescent="0.25">
      <c r="D352" s="9"/>
    </row>
    <row r="353" spans="4:4" x14ac:dyDescent="0.25">
      <c r="D353" s="9"/>
    </row>
    <row r="354" spans="4:4" x14ac:dyDescent="0.25">
      <c r="D354" s="9"/>
    </row>
    <row r="355" spans="4:4" x14ac:dyDescent="0.25">
      <c r="D355" s="9"/>
    </row>
    <row r="356" spans="4:4" x14ac:dyDescent="0.25">
      <c r="D356" s="9"/>
    </row>
    <row r="357" spans="4:4" x14ac:dyDescent="0.25">
      <c r="D357" s="9"/>
    </row>
    <row r="358" spans="4:4" x14ac:dyDescent="0.25">
      <c r="D358" s="9"/>
    </row>
    <row r="359" spans="4:4" x14ac:dyDescent="0.25">
      <c r="D359" s="9"/>
    </row>
    <row r="360" spans="4:4" x14ac:dyDescent="0.25">
      <c r="D360" s="9"/>
    </row>
    <row r="361" spans="4:4" x14ac:dyDescent="0.25">
      <c r="D361" s="9"/>
    </row>
    <row r="362" spans="4:4" x14ac:dyDescent="0.25">
      <c r="D362" s="9"/>
    </row>
    <row r="363" spans="4:4" x14ac:dyDescent="0.25">
      <c r="D363" s="9"/>
    </row>
    <row r="364" spans="4:4" x14ac:dyDescent="0.25">
      <c r="D364" s="9"/>
    </row>
    <row r="365" spans="4:4" x14ac:dyDescent="0.25">
      <c r="D365" s="9"/>
    </row>
    <row r="366" spans="4:4" x14ac:dyDescent="0.25">
      <c r="D366" s="9"/>
    </row>
    <row r="367" spans="4:4" x14ac:dyDescent="0.25">
      <c r="D367" s="9"/>
    </row>
    <row r="368" spans="4:4" x14ac:dyDescent="0.25">
      <c r="D368" s="9"/>
    </row>
    <row r="369" spans="4:4" x14ac:dyDescent="0.25">
      <c r="D369" s="9"/>
    </row>
    <row r="370" spans="4:4" x14ac:dyDescent="0.25">
      <c r="D370" s="9"/>
    </row>
    <row r="371" spans="4:4" x14ac:dyDescent="0.25">
      <c r="D371" s="9"/>
    </row>
    <row r="372" spans="4:4" x14ac:dyDescent="0.25">
      <c r="D372" s="9"/>
    </row>
    <row r="373" spans="4:4" x14ac:dyDescent="0.25">
      <c r="D373" s="9"/>
    </row>
    <row r="374" spans="4:4" x14ac:dyDescent="0.25">
      <c r="D374" s="9"/>
    </row>
    <row r="375" spans="4:4" x14ac:dyDescent="0.25">
      <c r="D375" s="9"/>
    </row>
    <row r="376" spans="4:4" x14ac:dyDescent="0.25">
      <c r="D376" s="9"/>
    </row>
    <row r="377" spans="4:4" x14ac:dyDescent="0.25">
      <c r="D377" s="9"/>
    </row>
    <row r="378" spans="4:4" x14ac:dyDescent="0.25">
      <c r="D378" s="9"/>
    </row>
    <row r="379" spans="4:4" x14ac:dyDescent="0.25">
      <c r="D379" s="9"/>
    </row>
    <row r="380" spans="4:4" x14ac:dyDescent="0.25">
      <c r="D380" s="9"/>
    </row>
    <row r="381" spans="4:4" x14ac:dyDescent="0.25">
      <c r="D381" s="9"/>
    </row>
    <row r="382" spans="4:4" x14ac:dyDescent="0.25">
      <c r="D382" s="9"/>
    </row>
    <row r="383" spans="4:4" x14ac:dyDescent="0.25">
      <c r="D383" s="9"/>
    </row>
    <row r="384" spans="4:4" x14ac:dyDescent="0.25">
      <c r="D384" s="9"/>
    </row>
    <row r="385" spans="4:4" x14ac:dyDescent="0.25">
      <c r="D385" s="9"/>
    </row>
    <row r="386" spans="4:4" x14ac:dyDescent="0.25">
      <c r="D386" s="9"/>
    </row>
    <row r="387" spans="4:4" x14ac:dyDescent="0.25">
      <c r="D387" s="9"/>
    </row>
    <row r="388" spans="4:4" x14ac:dyDescent="0.25">
      <c r="D388" s="9"/>
    </row>
    <row r="389" spans="4:4" x14ac:dyDescent="0.25">
      <c r="D389" s="9"/>
    </row>
    <row r="390" spans="4:4" x14ac:dyDescent="0.25">
      <c r="D390" s="9"/>
    </row>
    <row r="391" spans="4:4" x14ac:dyDescent="0.25">
      <c r="D391" s="9"/>
    </row>
    <row r="392" spans="4:4" x14ac:dyDescent="0.25">
      <c r="D392" s="9"/>
    </row>
    <row r="393" spans="4:4" x14ac:dyDescent="0.25">
      <c r="D393" s="9"/>
    </row>
    <row r="394" spans="4:4" x14ac:dyDescent="0.25">
      <c r="D394" s="9"/>
    </row>
    <row r="395" spans="4:4" x14ac:dyDescent="0.25">
      <c r="D395" s="9"/>
    </row>
    <row r="396" spans="4:4" x14ac:dyDescent="0.25">
      <c r="D396" s="9"/>
    </row>
    <row r="397" spans="4:4" x14ac:dyDescent="0.25">
      <c r="D397" s="9"/>
    </row>
    <row r="398" spans="4:4" x14ac:dyDescent="0.25">
      <c r="D398" s="9"/>
    </row>
    <row r="399" spans="4:4" x14ac:dyDescent="0.25">
      <c r="D399" s="9"/>
    </row>
    <row r="400" spans="4:4" x14ac:dyDescent="0.25">
      <c r="D400" s="9"/>
    </row>
    <row r="401" spans="4:4" x14ac:dyDescent="0.25">
      <c r="D401" s="9"/>
    </row>
    <row r="402" spans="4:4" x14ac:dyDescent="0.25">
      <c r="D402" s="9"/>
    </row>
    <row r="403" spans="4:4" x14ac:dyDescent="0.25">
      <c r="D403" s="9"/>
    </row>
    <row r="404" spans="4:4" x14ac:dyDescent="0.25">
      <c r="D404" s="9"/>
    </row>
    <row r="405" spans="4:4" x14ac:dyDescent="0.25">
      <c r="D405" s="9"/>
    </row>
    <row r="406" spans="4:4" x14ac:dyDescent="0.25">
      <c r="D406" s="9"/>
    </row>
    <row r="407" spans="4:4" x14ac:dyDescent="0.25">
      <c r="D407" s="9"/>
    </row>
    <row r="408" spans="4:4" x14ac:dyDescent="0.25">
      <c r="D408" s="9"/>
    </row>
    <row r="409" spans="4:4" x14ac:dyDescent="0.25">
      <c r="D409" s="9"/>
    </row>
    <row r="410" spans="4:4" x14ac:dyDescent="0.25">
      <c r="D410" s="9"/>
    </row>
    <row r="411" spans="4:4" x14ac:dyDescent="0.25">
      <c r="D411" s="9"/>
    </row>
    <row r="412" spans="4:4" x14ac:dyDescent="0.25">
      <c r="D412" s="9"/>
    </row>
    <row r="413" spans="4:4" x14ac:dyDescent="0.25">
      <c r="D413" s="9"/>
    </row>
    <row r="414" spans="4:4" x14ac:dyDescent="0.25">
      <c r="D414" s="9"/>
    </row>
    <row r="415" spans="4:4" x14ac:dyDescent="0.25">
      <c r="D415" s="9"/>
    </row>
    <row r="416" spans="4:4" x14ac:dyDescent="0.25">
      <c r="D416" s="9"/>
    </row>
    <row r="417" spans="4:4" x14ac:dyDescent="0.25">
      <c r="D417" s="9"/>
    </row>
    <row r="418" spans="4:4" x14ac:dyDescent="0.25">
      <c r="D418" s="9"/>
    </row>
    <row r="419" spans="4:4" x14ac:dyDescent="0.25">
      <c r="D419" s="9"/>
    </row>
    <row r="420" spans="4:4" x14ac:dyDescent="0.25">
      <c r="D420" s="9"/>
    </row>
    <row r="421" spans="4:4" x14ac:dyDescent="0.25">
      <c r="D421" s="9"/>
    </row>
    <row r="422" spans="4:4" x14ac:dyDescent="0.25">
      <c r="D422" s="9"/>
    </row>
    <row r="423" spans="4:4" x14ac:dyDescent="0.25">
      <c r="D423" s="9"/>
    </row>
    <row r="424" spans="4:4" x14ac:dyDescent="0.25">
      <c r="D424" s="9"/>
    </row>
    <row r="425" spans="4:4" x14ac:dyDescent="0.25">
      <c r="D425" s="9"/>
    </row>
    <row r="426" spans="4:4" x14ac:dyDescent="0.25">
      <c r="D426" s="9"/>
    </row>
    <row r="427" spans="4:4" x14ac:dyDescent="0.25">
      <c r="D427" s="9"/>
    </row>
    <row r="428" spans="4:4" x14ac:dyDescent="0.25">
      <c r="D428" s="9"/>
    </row>
    <row r="429" spans="4:4" x14ac:dyDescent="0.25">
      <c r="D429" s="9"/>
    </row>
    <row r="430" spans="4:4" x14ac:dyDescent="0.25">
      <c r="D430" s="9"/>
    </row>
    <row r="431" spans="4:4" x14ac:dyDescent="0.25">
      <c r="D431" s="9"/>
    </row>
    <row r="432" spans="4:4" x14ac:dyDescent="0.25">
      <c r="D432" s="9"/>
    </row>
    <row r="433" spans="4:4" x14ac:dyDescent="0.25">
      <c r="D433" s="9"/>
    </row>
    <row r="434" spans="4:4" x14ac:dyDescent="0.25">
      <c r="D434" s="9"/>
    </row>
    <row r="435" spans="4:4" x14ac:dyDescent="0.25">
      <c r="D435" s="9"/>
    </row>
    <row r="436" spans="4:4" x14ac:dyDescent="0.25">
      <c r="D436" s="9"/>
    </row>
    <row r="437" spans="4:4" x14ac:dyDescent="0.25">
      <c r="D437" s="9"/>
    </row>
    <row r="438" spans="4:4" x14ac:dyDescent="0.25">
      <c r="D438" s="9"/>
    </row>
    <row r="439" spans="4:4" x14ac:dyDescent="0.25">
      <c r="D439" s="9"/>
    </row>
    <row r="440" spans="4:4" x14ac:dyDescent="0.25">
      <c r="D440" s="9"/>
    </row>
    <row r="441" spans="4:4" x14ac:dyDescent="0.25">
      <c r="D441" s="9"/>
    </row>
    <row r="442" spans="4:4" x14ac:dyDescent="0.25">
      <c r="D442" s="9"/>
    </row>
    <row r="443" spans="4:4" x14ac:dyDescent="0.25">
      <c r="D443" s="9"/>
    </row>
    <row r="444" spans="4:4" x14ac:dyDescent="0.25">
      <c r="D444" s="9"/>
    </row>
    <row r="445" spans="4:4" x14ac:dyDescent="0.25">
      <c r="D445" s="9"/>
    </row>
    <row r="446" spans="4:4" x14ac:dyDescent="0.25">
      <c r="D446" s="9"/>
    </row>
    <row r="447" spans="4:4" x14ac:dyDescent="0.25">
      <c r="D447" s="9"/>
    </row>
    <row r="448" spans="4:4" x14ac:dyDescent="0.25">
      <c r="D448" s="9"/>
    </row>
    <row r="449" spans="4:4" x14ac:dyDescent="0.25">
      <c r="D449" s="9"/>
    </row>
    <row r="450" spans="4:4" x14ac:dyDescent="0.25">
      <c r="D450" s="9"/>
    </row>
    <row r="451" spans="4:4" x14ac:dyDescent="0.25">
      <c r="D451" s="9"/>
    </row>
    <row r="452" spans="4:4" x14ac:dyDescent="0.25">
      <c r="D452" s="9"/>
    </row>
    <row r="453" spans="4:4" x14ac:dyDescent="0.25">
      <c r="D453" s="9"/>
    </row>
    <row r="454" spans="4:4" x14ac:dyDescent="0.25">
      <c r="D454" s="9"/>
    </row>
    <row r="455" spans="4:4" x14ac:dyDescent="0.25">
      <c r="D455" s="9"/>
    </row>
    <row r="456" spans="4:4" x14ac:dyDescent="0.25">
      <c r="D456" s="9"/>
    </row>
    <row r="457" spans="4:4" x14ac:dyDescent="0.25">
      <c r="D457" s="9"/>
    </row>
    <row r="458" spans="4:4" x14ac:dyDescent="0.25">
      <c r="D458" s="9"/>
    </row>
    <row r="459" spans="4:4" x14ac:dyDescent="0.25">
      <c r="D459" s="9"/>
    </row>
    <row r="460" spans="4:4" x14ac:dyDescent="0.25">
      <c r="D460" s="9"/>
    </row>
    <row r="461" spans="4:4" x14ac:dyDescent="0.25">
      <c r="D461" s="9"/>
    </row>
    <row r="462" spans="4:4" x14ac:dyDescent="0.25">
      <c r="D462" s="9"/>
    </row>
    <row r="463" spans="4:4" x14ac:dyDescent="0.25">
      <c r="D463" s="9"/>
    </row>
    <row r="464" spans="4:4" x14ac:dyDescent="0.25">
      <c r="D464" s="9"/>
    </row>
    <row r="465" spans="4:4" x14ac:dyDescent="0.25">
      <c r="D465" s="9"/>
    </row>
    <row r="466" spans="4:4" x14ac:dyDescent="0.25">
      <c r="D466" s="9"/>
    </row>
    <row r="467" spans="4:4" x14ac:dyDescent="0.25">
      <c r="D467" s="9"/>
    </row>
    <row r="468" spans="4:4" x14ac:dyDescent="0.25">
      <c r="D468" s="9"/>
    </row>
    <row r="469" spans="4:4" x14ac:dyDescent="0.25">
      <c r="D469" s="9"/>
    </row>
    <row r="470" spans="4:4" x14ac:dyDescent="0.25">
      <c r="D470" s="9"/>
    </row>
    <row r="471" spans="4:4" x14ac:dyDescent="0.25">
      <c r="D471" s="9"/>
    </row>
    <row r="472" spans="4:4" x14ac:dyDescent="0.25">
      <c r="D472" s="9"/>
    </row>
    <row r="473" spans="4:4" x14ac:dyDescent="0.25">
      <c r="D473" s="9"/>
    </row>
    <row r="474" spans="4:4" x14ac:dyDescent="0.25">
      <c r="D474" s="9"/>
    </row>
    <row r="475" spans="4:4" x14ac:dyDescent="0.25">
      <c r="D475" s="9"/>
    </row>
    <row r="476" spans="4:4" x14ac:dyDescent="0.25">
      <c r="D476" s="9"/>
    </row>
    <row r="477" spans="4:4" x14ac:dyDescent="0.25">
      <c r="D477" s="9"/>
    </row>
    <row r="478" spans="4:4" x14ac:dyDescent="0.25">
      <c r="D478" s="9"/>
    </row>
    <row r="479" spans="4:4" x14ac:dyDescent="0.25">
      <c r="D479" s="9"/>
    </row>
    <row r="480" spans="4:4" x14ac:dyDescent="0.25">
      <c r="D48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4EA1D-164C-4BA7-A1C2-1D1B66E83EAC}">
  <sheetPr>
    <tabColor rgb="FF92D050"/>
  </sheetPr>
  <dimension ref="A1"/>
  <sheetViews>
    <sheetView workbookViewId="0">
      <selection activeCell="E49" sqref="E49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9186C-4F83-45C8-8230-AFC581E42CF5}">
  <dimension ref="B1:Q498"/>
  <sheetViews>
    <sheetView workbookViewId="0">
      <selection activeCell="D88" sqref="D88:E116"/>
    </sheetView>
  </sheetViews>
  <sheetFormatPr defaultRowHeight="15" x14ac:dyDescent="0.25"/>
  <cols>
    <col min="4" max="8" width="13.7109375" customWidth="1"/>
    <col min="10" max="10" width="12.28515625" bestFit="1" customWidth="1"/>
    <col min="11" max="11" width="14.42578125" customWidth="1"/>
    <col min="12" max="12" width="12.42578125" customWidth="1"/>
    <col min="16" max="16" width="14.140625" bestFit="1" customWidth="1"/>
    <col min="17" max="17" width="11.140625" bestFit="1" customWidth="1"/>
  </cols>
  <sheetData>
    <row r="1" spans="2:11" x14ac:dyDescent="0.25">
      <c r="D1" t="s">
        <v>4</v>
      </c>
      <c r="E1" t="s">
        <v>5</v>
      </c>
    </row>
    <row r="2" spans="2:11" x14ac:dyDescent="0.25">
      <c r="C2" t="s">
        <v>1</v>
      </c>
      <c r="D2" s="6">
        <v>0.50549999999999995</v>
      </c>
      <c r="E2" s="6">
        <v>0.36537999999999998</v>
      </c>
      <c r="F2" s="14">
        <f>(D2-E2)/E2</f>
        <v>0.38349115988833538</v>
      </c>
      <c r="G2" s="9">
        <v>45954</v>
      </c>
      <c r="I2" s="6"/>
    </row>
    <row r="3" spans="2:11" x14ac:dyDescent="0.25">
      <c r="C3" t="s">
        <v>0</v>
      </c>
      <c r="D3" s="6">
        <v>0.48670999999999998</v>
      </c>
      <c r="E3" s="6">
        <v>0.32877000000000001</v>
      </c>
      <c r="F3" s="14">
        <f>(D3-E3)/E3</f>
        <v>0.48039662986282194</v>
      </c>
    </row>
    <row r="5" spans="2:11" x14ac:dyDescent="0.25">
      <c r="D5" t="s">
        <v>6</v>
      </c>
      <c r="E5" t="s">
        <v>7</v>
      </c>
      <c r="G5" t="s">
        <v>8</v>
      </c>
      <c r="H5" t="s">
        <v>9</v>
      </c>
    </row>
    <row r="6" spans="2:11" x14ac:dyDescent="0.25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55052.100000000006</v>
      </c>
      <c r="H6" s="8">
        <v>2471075.89</v>
      </c>
      <c r="J6" s="10">
        <f t="shared" ref="J6:J23" si="0">SUMIFS($E$27:$E$116,$D$27:$D$116,"&gt;="&amp;D6,$D$27:$D$116,"&lt;="&amp;E6)/F6</f>
        <v>0.48784878787878821</v>
      </c>
      <c r="K6" s="11">
        <f t="shared" ref="K6:K23" si="1">H6*J6</f>
        <v>1205511.3776929979</v>
      </c>
    </row>
    <row r="7" spans="2:11" x14ac:dyDescent="0.25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23154.75</v>
      </c>
      <c r="H7" s="8">
        <v>527748.61</v>
      </c>
      <c r="J7" s="10">
        <f t="shared" si="0"/>
        <v>0.48841818181818208</v>
      </c>
      <c r="K7" s="11">
        <f t="shared" si="1"/>
        <v>257762.01655327287</v>
      </c>
    </row>
    <row r="8" spans="2:11" x14ac:dyDescent="0.25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26131.88</v>
      </c>
      <c r="H8" s="8">
        <v>693721.36</v>
      </c>
      <c r="J8" s="10">
        <f t="shared" si="0"/>
        <v>0.48898757575757601</v>
      </c>
      <c r="K8" s="11">
        <f t="shared" si="1"/>
        <v>339221.12607764866</v>
      </c>
    </row>
    <row r="9" spans="2:11" x14ac:dyDescent="0.25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24720.39</v>
      </c>
      <c r="H9" s="8">
        <v>654751.85000000009</v>
      </c>
      <c r="J9" s="10">
        <f t="shared" si="0"/>
        <v>0.48974064516129051</v>
      </c>
      <c r="K9" s="11">
        <f t="shared" si="1"/>
        <v>320658.59343954857</v>
      </c>
    </row>
    <row r="10" spans="2:11" x14ac:dyDescent="0.25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34821.18</v>
      </c>
      <c r="H10" s="8">
        <v>1030369.3200000001</v>
      </c>
      <c r="J10" s="10">
        <f t="shared" si="0"/>
        <v>0.49046800000000013</v>
      </c>
      <c r="K10" s="11">
        <f t="shared" si="1"/>
        <v>505363.17964176019</v>
      </c>
    </row>
    <row r="11" spans="2:11" x14ac:dyDescent="0.25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40743.06</v>
      </c>
      <c r="H11" s="8">
        <v>1287318.3299999998</v>
      </c>
      <c r="J11" s="10">
        <f t="shared" si="0"/>
        <v>0.49199468750000008</v>
      </c>
      <c r="K11" s="11">
        <f t="shared" si="1"/>
        <v>633353.77948137186</v>
      </c>
    </row>
    <row r="12" spans="2:11" x14ac:dyDescent="0.25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43154.62</v>
      </c>
      <c r="H12" s="8">
        <v>1489401.0999999996</v>
      </c>
      <c r="J12" s="10">
        <f t="shared" si="0"/>
        <v>0.49258187500000006</v>
      </c>
      <c r="K12" s="11">
        <f t="shared" si="1"/>
        <v>733651.98646506236</v>
      </c>
    </row>
    <row r="13" spans="2:11" x14ac:dyDescent="0.25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36476.69</v>
      </c>
      <c r="H13" s="8">
        <v>1429632.4100000001</v>
      </c>
      <c r="J13" s="10">
        <f t="shared" si="0"/>
        <v>0.49359966666666666</v>
      </c>
      <c r="K13" s="11">
        <f t="shared" si="1"/>
        <v>705666.08103186334</v>
      </c>
    </row>
    <row r="14" spans="2:11" x14ac:dyDescent="0.25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28538.43</v>
      </c>
      <c r="H14" s="8">
        <v>1376877.42</v>
      </c>
      <c r="J14" s="10">
        <f t="shared" si="0"/>
        <v>0.494226</v>
      </c>
      <c r="K14" s="11">
        <f t="shared" si="1"/>
        <v>680488.61977691995</v>
      </c>
    </row>
    <row r="15" spans="2:11" x14ac:dyDescent="0.25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33682.04</v>
      </c>
      <c r="H15" s="8">
        <v>1627126.57</v>
      </c>
      <c r="J15" s="10">
        <f t="shared" si="0"/>
        <v>0.49513310344827582</v>
      </c>
      <c r="K15" s="11">
        <f t="shared" si="1"/>
        <v>805644.22830724821</v>
      </c>
    </row>
    <row r="16" spans="2:11" x14ac:dyDescent="0.25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41658.51</v>
      </c>
      <c r="H16" s="8">
        <v>2259604.8599999994</v>
      </c>
      <c r="J16" s="10">
        <f t="shared" si="0"/>
        <v>0.4964080645161289</v>
      </c>
      <c r="K16" s="11">
        <f t="shared" si="1"/>
        <v>1121686.0751238381</v>
      </c>
    </row>
    <row r="17" spans="2:17" x14ac:dyDescent="0.25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35369.83</v>
      </c>
      <c r="H17" s="8">
        <v>1935692.1700000002</v>
      </c>
      <c r="J17" s="10">
        <f t="shared" si="0"/>
        <v>0.49772482758620673</v>
      </c>
      <c r="K17" s="11">
        <f t="shared" si="1"/>
        <v>963442.05157322041</v>
      </c>
    </row>
    <row r="18" spans="2:17" x14ac:dyDescent="0.25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30071.47</v>
      </c>
      <c r="H18" s="8">
        <v>1572571.66</v>
      </c>
      <c r="J18" s="10">
        <f t="shared" si="0"/>
        <v>0.49837275862068947</v>
      </c>
      <c r="K18" s="11">
        <f t="shared" si="1"/>
        <v>783726.87632291694</v>
      </c>
    </row>
    <row r="19" spans="2:17" x14ac:dyDescent="0.25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32695.71</v>
      </c>
      <c r="H19" s="8">
        <v>1739657.8200000003</v>
      </c>
      <c r="J19" s="10">
        <f t="shared" si="0"/>
        <v>0.49946035714285691</v>
      </c>
      <c r="K19" s="11">
        <f t="shared" si="1"/>
        <v>868890.116083564</v>
      </c>
    </row>
    <row r="20" spans="2:17" x14ac:dyDescent="0.25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36741.46</v>
      </c>
      <c r="H20" s="8">
        <v>1982948.81</v>
      </c>
      <c r="J20" s="10">
        <f t="shared" si="0"/>
        <v>0.50013142857142834</v>
      </c>
      <c r="K20" s="11">
        <f t="shared" si="1"/>
        <v>991735.02112931386</v>
      </c>
    </row>
    <row r="21" spans="2:17" x14ac:dyDescent="0.25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36162.69</v>
      </c>
      <c r="H21" s="8">
        <v>1772482.74</v>
      </c>
      <c r="J21" s="10">
        <f t="shared" si="0"/>
        <v>0.50214464285714266</v>
      </c>
      <c r="K21" s="11">
        <f t="shared" si="1"/>
        <v>890042.71244774968</v>
      </c>
    </row>
    <row r="22" spans="2:17" x14ac:dyDescent="0.25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24424.82</v>
      </c>
      <c r="H22" s="8">
        <v>1387030.32</v>
      </c>
      <c r="J22" s="10">
        <f t="shared" si="0"/>
        <v>0.50281571428571403</v>
      </c>
      <c r="K22" s="11">
        <f t="shared" si="1"/>
        <v>697420.64108674251</v>
      </c>
      <c r="L22" t="s">
        <v>10</v>
      </c>
      <c r="P22" t="s">
        <v>11</v>
      </c>
      <c r="Q22" t="s">
        <v>12</v>
      </c>
    </row>
    <row r="23" spans="2:17" x14ac:dyDescent="0.25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27845.47</v>
      </c>
      <c r="H23" s="8">
        <v>1511831.1700000002</v>
      </c>
      <c r="J23" s="10">
        <f t="shared" si="0"/>
        <v>0.50348678571428551</v>
      </c>
      <c r="K23" s="11">
        <f t="shared" si="1"/>
        <v>761187.01632596762</v>
      </c>
      <c r="L23" s="16">
        <f>SUM(K6:K23)</f>
        <v>13265451.498561008</v>
      </c>
      <c r="M23" s="12">
        <f>AVERAGE(J6:J23)</f>
        <v>0.49519683902917955</v>
      </c>
      <c r="P23" s="4">
        <f>'Blended old and new - East (2)'!L23</f>
        <v>12138649.930131227</v>
      </c>
      <c r="Q23" s="11">
        <f>L23-P23</f>
        <v>1126801.5684297811</v>
      </c>
    </row>
    <row r="24" spans="2:17" x14ac:dyDescent="0.25">
      <c r="B24" s="1"/>
      <c r="C24" s="1"/>
      <c r="D24" s="7"/>
      <c r="E24" s="7"/>
      <c r="F24" s="2"/>
      <c r="G24" s="8"/>
      <c r="H24" s="8"/>
      <c r="J24" s="10"/>
      <c r="K24" s="11"/>
      <c r="Q24" s="18">
        <f>Q23/P23</f>
        <v>9.282758584484524E-2</v>
      </c>
    </row>
    <row r="25" spans="2:17" x14ac:dyDescent="0.25">
      <c r="B25" s="1"/>
      <c r="C25" s="1"/>
      <c r="D25" s="7"/>
      <c r="E25" s="7"/>
      <c r="F25" s="2"/>
      <c r="G25" s="8"/>
      <c r="H25" s="8"/>
      <c r="J25" s="10"/>
      <c r="K25" s="11"/>
      <c r="P25" s="13"/>
    </row>
    <row r="26" spans="2:17" x14ac:dyDescent="0.25">
      <c r="B26" s="1"/>
      <c r="C26" s="1"/>
      <c r="D26" s="7"/>
      <c r="E26" s="7"/>
      <c r="F26" s="2"/>
      <c r="G26" s="8"/>
      <c r="H26" s="8"/>
      <c r="J26" s="10"/>
      <c r="K26" s="11"/>
    </row>
    <row r="27" spans="2:17" x14ac:dyDescent="0.25">
      <c r="B27" s="1"/>
      <c r="C27" s="1"/>
      <c r="D27" s="9">
        <v>45931</v>
      </c>
      <c r="E27" s="6">
        <f t="shared" ref="E27:E49" si="2">$D$3</f>
        <v>0.48670999999999998</v>
      </c>
      <c r="F27" s="2"/>
      <c r="G27" s="8"/>
      <c r="H27" s="8"/>
      <c r="J27" s="10"/>
      <c r="K27" s="11"/>
    </row>
    <row r="28" spans="2:17" x14ac:dyDescent="0.25">
      <c r="B28" s="1"/>
      <c r="C28" s="1"/>
      <c r="D28" s="9">
        <v>45932</v>
      </c>
      <c r="E28" s="6">
        <f t="shared" si="2"/>
        <v>0.48670999999999998</v>
      </c>
      <c r="F28" s="2"/>
      <c r="G28" s="8"/>
      <c r="H28" s="8"/>
      <c r="J28" s="10"/>
      <c r="K28" s="11"/>
    </row>
    <row r="29" spans="2:17" x14ac:dyDescent="0.25">
      <c r="B29" s="1"/>
      <c r="C29" s="1"/>
      <c r="D29" s="9">
        <v>45933</v>
      </c>
      <c r="E29" s="6">
        <f t="shared" si="2"/>
        <v>0.48670999999999998</v>
      </c>
      <c r="F29" s="2"/>
      <c r="G29" s="8"/>
      <c r="H29" s="8"/>
      <c r="J29" s="10"/>
      <c r="K29" s="11"/>
    </row>
    <row r="30" spans="2:17" x14ac:dyDescent="0.25">
      <c r="B30" s="1"/>
      <c r="C30" s="1"/>
      <c r="D30" s="9">
        <v>45934</v>
      </c>
      <c r="E30" s="6">
        <f t="shared" si="2"/>
        <v>0.48670999999999998</v>
      </c>
      <c r="F30" s="2"/>
      <c r="G30" s="8"/>
      <c r="H30" s="8"/>
      <c r="J30" s="10"/>
      <c r="K30" s="11"/>
    </row>
    <row r="31" spans="2:17" x14ac:dyDescent="0.25">
      <c r="B31" s="1"/>
      <c r="C31" s="1"/>
      <c r="D31" s="9">
        <v>45935</v>
      </c>
      <c r="E31" s="6">
        <f t="shared" si="2"/>
        <v>0.48670999999999998</v>
      </c>
      <c r="F31" s="2"/>
      <c r="G31" s="8"/>
      <c r="H31" s="8"/>
      <c r="J31" s="10"/>
      <c r="K31" s="11"/>
    </row>
    <row r="32" spans="2:17" x14ac:dyDescent="0.25">
      <c r="B32" s="1"/>
      <c r="C32" s="1"/>
      <c r="D32" s="9">
        <v>45936</v>
      </c>
      <c r="E32" s="6">
        <f t="shared" si="2"/>
        <v>0.48670999999999998</v>
      </c>
      <c r="F32" s="2"/>
      <c r="G32" s="8"/>
      <c r="H32" s="8"/>
      <c r="J32" s="10"/>
      <c r="K32" s="11"/>
    </row>
    <row r="33" spans="2:13" x14ac:dyDescent="0.25">
      <c r="B33" s="1"/>
      <c r="C33" s="1"/>
      <c r="D33" s="9">
        <v>45937</v>
      </c>
      <c r="E33" s="6">
        <f t="shared" si="2"/>
        <v>0.48670999999999998</v>
      </c>
      <c r="F33" s="2"/>
      <c r="G33" s="8"/>
      <c r="H33" s="8"/>
      <c r="J33" s="10"/>
      <c r="K33" s="11"/>
    </row>
    <row r="34" spans="2:13" x14ac:dyDescent="0.25">
      <c r="B34" s="1"/>
      <c r="C34" s="1"/>
      <c r="D34" s="9">
        <v>45938</v>
      </c>
      <c r="E34" s="6">
        <f t="shared" si="2"/>
        <v>0.48670999999999998</v>
      </c>
      <c r="F34" s="2"/>
      <c r="G34" s="8"/>
      <c r="H34" s="8"/>
      <c r="J34" s="10"/>
      <c r="K34" s="11"/>
    </row>
    <row r="35" spans="2:13" x14ac:dyDescent="0.25">
      <c r="B35" s="1"/>
      <c r="C35" s="1"/>
      <c r="D35" s="9">
        <v>45939</v>
      </c>
      <c r="E35" s="6">
        <f t="shared" si="2"/>
        <v>0.48670999999999998</v>
      </c>
      <c r="F35" s="2"/>
      <c r="G35" s="8"/>
      <c r="H35" s="8"/>
      <c r="J35" s="10"/>
      <c r="K35" s="11"/>
    </row>
    <row r="36" spans="2:13" x14ac:dyDescent="0.25">
      <c r="B36" s="1"/>
      <c r="C36" s="1"/>
      <c r="D36" s="9">
        <v>45940</v>
      </c>
      <c r="E36" s="6">
        <f t="shared" si="2"/>
        <v>0.48670999999999998</v>
      </c>
      <c r="F36" s="2"/>
      <c r="G36" s="8"/>
      <c r="H36" s="8"/>
      <c r="J36" s="10"/>
      <c r="K36" s="11"/>
    </row>
    <row r="37" spans="2:13" x14ac:dyDescent="0.25">
      <c r="B37" s="1"/>
      <c r="C37" s="1"/>
      <c r="D37" s="9">
        <v>45941</v>
      </c>
      <c r="E37" s="6">
        <f t="shared" si="2"/>
        <v>0.48670999999999998</v>
      </c>
      <c r="F37" s="2"/>
      <c r="G37" s="8"/>
      <c r="H37" s="8"/>
      <c r="J37" s="10"/>
      <c r="K37" s="11"/>
    </row>
    <row r="38" spans="2:13" x14ac:dyDescent="0.25">
      <c r="B38" s="1"/>
      <c r="C38" s="1"/>
      <c r="D38" s="9">
        <v>45942</v>
      </c>
      <c r="E38" s="6">
        <f t="shared" si="2"/>
        <v>0.48670999999999998</v>
      </c>
      <c r="F38" s="2"/>
      <c r="G38" s="8"/>
      <c r="H38" s="8"/>
      <c r="J38" s="10"/>
      <c r="K38" s="11"/>
    </row>
    <row r="39" spans="2:13" x14ac:dyDescent="0.25">
      <c r="B39" s="1"/>
      <c r="C39" s="1"/>
      <c r="D39" s="9">
        <v>45943</v>
      </c>
      <c r="E39" s="6">
        <f t="shared" si="2"/>
        <v>0.48670999999999998</v>
      </c>
      <c r="F39" s="2"/>
      <c r="G39" s="8"/>
      <c r="H39" s="8"/>
      <c r="J39" s="10"/>
      <c r="K39" s="11"/>
    </row>
    <row r="40" spans="2:13" x14ac:dyDescent="0.25">
      <c r="B40" s="1"/>
      <c r="C40" s="1"/>
      <c r="D40" s="9">
        <v>45944</v>
      </c>
      <c r="E40" s="6">
        <f t="shared" si="2"/>
        <v>0.48670999999999998</v>
      </c>
      <c r="F40" s="2"/>
      <c r="G40" s="8"/>
      <c r="H40" s="8"/>
      <c r="J40" s="10"/>
      <c r="K40" s="11"/>
    </row>
    <row r="41" spans="2:13" x14ac:dyDescent="0.25">
      <c r="B41" s="1"/>
      <c r="C41" s="1"/>
      <c r="D41" s="9">
        <v>45945</v>
      </c>
      <c r="E41" s="6">
        <f t="shared" si="2"/>
        <v>0.48670999999999998</v>
      </c>
      <c r="F41" s="2"/>
      <c r="G41" s="8"/>
      <c r="H41" s="8"/>
      <c r="J41" s="10"/>
      <c r="K41" s="11"/>
      <c r="L41" s="11"/>
      <c r="M41" s="12"/>
    </row>
    <row r="42" spans="2:13" x14ac:dyDescent="0.25">
      <c r="D42" s="9">
        <v>45946</v>
      </c>
      <c r="E42" s="6">
        <f t="shared" si="2"/>
        <v>0.48670999999999998</v>
      </c>
    </row>
    <row r="43" spans="2:13" x14ac:dyDescent="0.25">
      <c r="D43" s="9">
        <v>45947</v>
      </c>
      <c r="E43" s="6">
        <f t="shared" si="2"/>
        <v>0.48670999999999998</v>
      </c>
    </row>
    <row r="44" spans="2:13" x14ac:dyDescent="0.25">
      <c r="D44" s="9">
        <v>45948</v>
      </c>
      <c r="E44" s="6">
        <f t="shared" si="2"/>
        <v>0.48670999999999998</v>
      </c>
    </row>
    <row r="45" spans="2:13" x14ac:dyDescent="0.25">
      <c r="D45" s="9">
        <v>45949</v>
      </c>
      <c r="E45" s="6">
        <f t="shared" si="2"/>
        <v>0.48670999999999998</v>
      </c>
    </row>
    <row r="46" spans="2:13" x14ac:dyDescent="0.25">
      <c r="D46" s="9">
        <v>45950</v>
      </c>
      <c r="E46" s="6">
        <f t="shared" si="2"/>
        <v>0.48670999999999998</v>
      </c>
    </row>
    <row r="47" spans="2:13" x14ac:dyDescent="0.25">
      <c r="D47" s="9">
        <v>45951</v>
      </c>
      <c r="E47" s="6">
        <f t="shared" si="2"/>
        <v>0.48670999999999998</v>
      </c>
    </row>
    <row r="48" spans="2:13" x14ac:dyDescent="0.25">
      <c r="D48" s="9">
        <v>45952</v>
      </c>
      <c r="E48" s="6">
        <f t="shared" si="2"/>
        <v>0.48670999999999998</v>
      </c>
    </row>
    <row r="49" spans="4:5" x14ac:dyDescent="0.25">
      <c r="D49" s="9">
        <v>45953</v>
      </c>
      <c r="E49" s="6">
        <f t="shared" si="2"/>
        <v>0.48670999999999998</v>
      </c>
    </row>
    <row r="50" spans="4:5" x14ac:dyDescent="0.25">
      <c r="D50" s="9">
        <v>45954</v>
      </c>
      <c r="E50" s="6">
        <f>$D$3</f>
        <v>0.48670999999999998</v>
      </c>
    </row>
    <row r="51" spans="4:5" x14ac:dyDescent="0.25">
      <c r="D51" s="9">
        <v>45955</v>
      </c>
      <c r="E51" s="6">
        <f t="shared" ref="E51:E57" si="3">$D$3</f>
        <v>0.48670999999999998</v>
      </c>
    </row>
    <row r="52" spans="4:5" x14ac:dyDescent="0.25">
      <c r="D52" s="9">
        <v>45956</v>
      </c>
      <c r="E52" s="6">
        <f t="shared" si="3"/>
        <v>0.48670999999999998</v>
      </c>
    </row>
    <row r="53" spans="4:5" x14ac:dyDescent="0.25">
      <c r="D53" s="9">
        <v>45957</v>
      </c>
      <c r="E53" s="6">
        <f t="shared" si="3"/>
        <v>0.48670999999999998</v>
      </c>
    </row>
    <row r="54" spans="4:5" x14ac:dyDescent="0.25">
      <c r="D54" s="9">
        <v>45958</v>
      </c>
      <c r="E54" s="6">
        <f t="shared" si="3"/>
        <v>0.48670999999999998</v>
      </c>
    </row>
    <row r="55" spans="4:5" x14ac:dyDescent="0.25">
      <c r="D55" s="9">
        <v>45959</v>
      </c>
      <c r="E55" s="6">
        <f t="shared" si="3"/>
        <v>0.48670999999999998</v>
      </c>
    </row>
    <row r="56" spans="4:5" x14ac:dyDescent="0.25">
      <c r="D56" s="9">
        <v>45960</v>
      </c>
      <c r="E56" s="6">
        <f t="shared" si="3"/>
        <v>0.48670999999999998</v>
      </c>
    </row>
    <row r="57" spans="4:5" x14ac:dyDescent="0.25">
      <c r="D57" s="9">
        <v>45961</v>
      </c>
      <c r="E57" s="6">
        <f t="shared" si="3"/>
        <v>0.48670999999999998</v>
      </c>
    </row>
    <row r="58" spans="4:5" x14ac:dyDescent="0.25">
      <c r="D58" s="9">
        <v>45962</v>
      </c>
      <c r="E58" s="6">
        <f>$D$2</f>
        <v>0.50549999999999995</v>
      </c>
    </row>
    <row r="59" spans="4:5" x14ac:dyDescent="0.25">
      <c r="D59" s="9">
        <v>45963</v>
      </c>
      <c r="E59" s="6">
        <f t="shared" ref="E59:E87" si="4">$D$2</f>
        <v>0.50549999999999995</v>
      </c>
    </row>
    <row r="60" spans="4:5" x14ac:dyDescent="0.25">
      <c r="D60" s="9">
        <v>45964</v>
      </c>
      <c r="E60" s="6">
        <f t="shared" si="4"/>
        <v>0.50549999999999995</v>
      </c>
    </row>
    <row r="61" spans="4:5" x14ac:dyDescent="0.25">
      <c r="D61" s="9">
        <v>45965</v>
      </c>
      <c r="E61" s="6">
        <f t="shared" si="4"/>
        <v>0.50549999999999995</v>
      </c>
    </row>
    <row r="62" spans="4:5" x14ac:dyDescent="0.25">
      <c r="D62" s="9">
        <v>45966</v>
      </c>
      <c r="E62" s="6">
        <f t="shared" si="4"/>
        <v>0.50549999999999995</v>
      </c>
    </row>
    <row r="63" spans="4:5" x14ac:dyDescent="0.25">
      <c r="D63" s="9">
        <v>45967</v>
      </c>
      <c r="E63" s="6">
        <f t="shared" si="4"/>
        <v>0.50549999999999995</v>
      </c>
    </row>
    <row r="64" spans="4:5" x14ac:dyDescent="0.25">
      <c r="D64" s="9">
        <v>45968</v>
      </c>
      <c r="E64" s="6">
        <f t="shared" si="4"/>
        <v>0.50549999999999995</v>
      </c>
    </row>
    <row r="65" spans="4:5" x14ac:dyDescent="0.25">
      <c r="D65" s="9">
        <v>45969</v>
      </c>
      <c r="E65" s="6">
        <f t="shared" si="4"/>
        <v>0.50549999999999995</v>
      </c>
    </row>
    <row r="66" spans="4:5" x14ac:dyDescent="0.25">
      <c r="D66" s="9">
        <v>45970</v>
      </c>
      <c r="E66" s="6">
        <f t="shared" si="4"/>
        <v>0.50549999999999995</v>
      </c>
    </row>
    <row r="67" spans="4:5" x14ac:dyDescent="0.25">
      <c r="D67" s="9">
        <v>45971</v>
      </c>
      <c r="E67" s="6">
        <f t="shared" si="4"/>
        <v>0.50549999999999995</v>
      </c>
    </row>
    <row r="68" spans="4:5" x14ac:dyDescent="0.25">
      <c r="D68" s="9">
        <v>45972</v>
      </c>
      <c r="E68" s="6">
        <f t="shared" si="4"/>
        <v>0.50549999999999995</v>
      </c>
    </row>
    <row r="69" spans="4:5" x14ac:dyDescent="0.25">
      <c r="D69" s="9">
        <v>45973</v>
      </c>
      <c r="E69" s="6">
        <f t="shared" si="4"/>
        <v>0.50549999999999995</v>
      </c>
    </row>
    <row r="70" spans="4:5" x14ac:dyDescent="0.25">
      <c r="D70" s="9">
        <v>45974</v>
      </c>
      <c r="E70" s="6">
        <f t="shared" si="4"/>
        <v>0.50549999999999995</v>
      </c>
    </row>
    <row r="71" spans="4:5" x14ac:dyDescent="0.25">
      <c r="D71" s="9">
        <v>45975</v>
      </c>
      <c r="E71" s="6">
        <f t="shared" si="4"/>
        <v>0.50549999999999995</v>
      </c>
    </row>
    <row r="72" spans="4:5" x14ac:dyDescent="0.25">
      <c r="D72" s="9">
        <v>45976</v>
      </c>
      <c r="E72" s="6">
        <f t="shared" si="4"/>
        <v>0.50549999999999995</v>
      </c>
    </row>
    <row r="73" spans="4:5" x14ac:dyDescent="0.25">
      <c r="D73" s="9">
        <v>45977</v>
      </c>
      <c r="E73" s="6">
        <f t="shared" si="4"/>
        <v>0.50549999999999995</v>
      </c>
    </row>
    <row r="74" spans="4:5" x14ac:dyDescent="0.25">
      <c r="D74" s="9">
        <v>45978</v>
      </c>
      <c r="E74" s="6">
        <f t="shared" si="4"/>
        <v>0.50549999999999995</v>
      </c>
    </row>
    <row r="75" spans="4:5" x14ac:dyDescent="0.25">
      <c r="D75" s="9">
        <v>45979</v>
      </c>
      <c r="E75" s="6">
        <f t="shared" si="4"/>
        <v>0.50549999999999995</v>
      </c>
    </row>
    <row r="76" spans="4:5" x14ac:dyDescent="0.25">
      <c r="D76" s="9">
        <v>45980</v>
      </c>
      <c r="E76" s="6">
        <f t="shared" si="4"/>
        <v>0.50549999999999995</v>
      </c>
    </row>
    <row r="77" spans="4:5" x14ac:dyDescent="0.25">
      <c r="D77" s="9">
        <v>45981</v>
      </c>
      <c r="E77" s="6">
        <f t="shared" si="4"/>
        <v>0.50549999999999995</v>
      </c>
    </row>
    <row r="78" spans="4:5" x14ac:dyDescent="0.25">
      <c r="D78" s="9">
        <v>45982</v>
      </c>
      <c r="E78" s="6">
        <f t="shared" si="4"/>
        <v>0.50549999999999995</v>
      </c>
    </row>
    <row r="79" spans="4:5" x14ac:dyDescent="0.25">
      <c r="D79" s="9">
        <v>45983</v>
      </c>
      <c r="E79" s="6">
        <f t="shared" si="4"/>
        <v>0.50549999999999995</v>
      </c>
    </row>
    <row r="80" spans="4:5" x14ac:dyDescent="0.25">
      <c r="D80" s="9">
        <v>45984</v>
      </c>
      <c r="E80" s="6">
        <f t="shared" si="4"/>
        <v>0.50549999999999995</v>
      </c>
    </row>
    <row r="81" spans="4:5" x14ac:dyDescent="0.25">
      <c r="D81" s="9">
        <v>45985</v>
      </c>
      <c r="E81" s="6">
        <f t="shared" si="4"/>
        <v>0.50549999999999995</v>
      </c>
    </row>
    <row r="82" spans="4:5" x14ac:dyDescent="0.25">
      <c r="D82" s="9">
        <v>45986</v>
      </c>
      <c r="E82" s="6">
        <f t="shared" si="4"/>
        <v>0.50549999999999995</v>
      </c>
    </row>
    <row r="83" spans="4:5" x14ac:dyDescent="0.25">
      <c r="D83" s="9">
        <v>45987</v>
      </c>
      <c r="E83" s="6">
        <f t="shared" si="4"/>
        <v>0.50549999999999995</v>
      </c>
    </row>
    <row r="84" spans="4:5" x14ac:dyDescent="0.25">
      <c r="D84" s="9">
        <v>45988</v>
      </c>
      <c r="E84" s="6">
        <f t="shared" si="4"/>
        <v>0.50549999999999995</v>
      </c>
    </row>
    <row r="85" spans="4:5" x14ac:dyDescent="0.25">
      <c r="D85" s="9">
        <v>45989</v>
      </c>
      <c r="E85" s="6">
        <f t="shared" si="4"/>
        <v>0.50549999999999995</v>
      </c>
    </row>
    <row r="86" spans="4:5" x14ac:dyDescent="0.25">
      <c r="D86" s="9">
        <v>45990</v>
      </c>
      <c r="E86" s="6">
        <f t="shared" si="4"/>
        <v>0.50549999999999995</v>
      </c>
    </row>
    <row r="87" spans="4:5" x14ac:dyDescent="0.25">
      <c r="D87" s="9">
        <v>45991</v>
      </c>
      <c r="E87" s="6">
        <f t="shared" si="4"/>
        <v>0.50549999999999995</v>
      </c>
    </row>
    <row r="88" spans="4:5" x14ac:dyDescent="0.25">
      <c r="D88" s="9"/>
      <c r="E88" s="6"/>
    </row>
    <row r="89" spans="4:5" x14ac:dyDescent="0.25">
      <c r="D89" s="9"/>
      <c r="E89" s="6"/>
    </row>
    <row r="90" spans="4:5" x14ac:dyDescent="0.25">
      <c r="D90" s="9"/>
      <c r="E90" s="6"/>
    </row>
    <row r="91" spans="4:5" x14ac:dyDescent="0.25">
      <c r="D91" s="9"/>
      <c r="E91" s="6"/>
    </row>
    <row r="92" spans="4:5" x14ac:dyDescent="0.25">
      <c r="D92" s="9"/>
      <c r="E92" s="6"/>
    </row>
    <row r="93" spans="4:5" x14ac:dyDescent="0.25">
      <c r="D93" s="9"/>
      <c r="E93" s="6"/>
    </row>
    <row r="94" spans="4:5" x14ac:dyDescent="0.25">
      <c r="D94" s="9"/>
      <c r="E94" s="6"/>
    </row>
    <row r="95" spans="4:5" x14ac:dyDescent="0.25">
      <c r="D95" s="9"/>
      <c r="E95" s="6"/>
    </row>
    <row r="96" spans="4:5" x14ac:dyDescent="0.25">
      <c r="D96" s="9"/>
      <c r="E96" s="6"/>
    </row>
    <row r="97" spans="4:5" x14ac:dyDescent="0.25">
      <c r="D97" s="9"/>
      <c r="E97" s="6"/>
    </row>
    <row r="98" spans="4:5" x14ac:dyDescent="0.25">
      <c r="D98" s="9"/>
      <c r="E98" s="6"/>
    </row>
    <row r="99" spans="4:5" x14ac:dyDescent="0.25">
      <c r="D99" s="9"/>
      <c r="E99" s="6"/>
    </row>
    <row r="100" spans="4:5" x14ac:dyDescent="0.25">
      <c r="D100" s="9"/>
      <c r="E100" s="6"/>
    </row>
    <row r="101" spans="4:5" x14ac:dyDescent="0.25">
      <c r="D101" s="9"/>
      <c r="E101" s="6"/>
    </row>
    <row r="102" spans="4:5" x14ac:dyDescent="0.25">
      <c r="D102" s="9"/>
      <c r="E102" s="6"/>
    </row>
    <row r="103" spans="4:5" x14ac:dyDescent="0.25">
      <c r="D103" s="9"/>
      <c r="E103" s="6"/>
    </row>
    <row r="104" spans="4:5" x14ac:dyDescent="0.25">
      <c r="D104" s="9"/>
      <c r="E104" s="6"/>
    </row>
    <row r="105" spans="4:5" x14ac:dyDescent="0.25">
      <c r="D105" s="9"/>
      <c r="E105" s="6"/>
    </row>
    <row r="106" spans="4:5" x14ac:dyDescent="0.25">
      <c r="D106" s="9"/>
      <c r="E106" s="6"/>
    </row>
    <row r="107" spans="4:5" x14ac:dyDescent="0.25">
      <c r="D107" s="9"/>
      <c r="E107" s="6"/>
    </row>
    <row r="108" spans="4:5" x14ac:dyDescent="0.25">
      <c r="D108" s="9"/>
      <c r="E108" s="6"/>
    </row>
    <row r="109" spans="4:5" x14ac:dyDescent="0.25">
      <c r="D109" s="9"/>
      <c r="E109" s="6"/>
    </row>
    <row r="110" spans="4:5" x14ac:dyDescent="0.25">
      <c r="D110" s="9"/>
      <c r="E110" s="6"/>
    </row>
    <row r="111" spans="4:5" x14ac:dyDescent="0.25">
      <c r="D111" s="9"/>
      <c r="E111" s="6"/>
    </row>
    <row r="112" spans="4:5" x14ac:dyDescent="0.25">
      <c r="D112" s="9"/>
      <c r="E112" s="6"/>
    </row>
    <row r="113" spans="4:5" x14ac:dyDescent="0.25">
      <c r="D113" s="9"/>
      <c r="E113" s="6"/>
    </row>
    <row r="114" spans="4:5" x14ac:dyDescent="0.25">
      <c r="D114" s="9"/>
      <c r="E114" s="6"/>
    </row>
    <row r="115" spans="4:5" x14ac:dyDescent="0.25">
      <c r="D115" s="9"/>
      <c r="E115" s="6"/>
    </row>
    <row r="116" spans="4:5" x14ac:dyDescent="0.25">
      <c r="D116" s="9"/>
      <c r="E116" s="6"/>
    </row>
    <row r="134" spans="4:4" x14ac:dyDescent="0.25">
      <c r="D134" s="9"/>
    </row>
    <row r="135" spans="4:4" x14ac:dyDescent="0.25">
      <c r="D135" s="9"/>
    </row>
    <row r="136" spans="4:4" x14ac:dyDescent="0.25">
      <c r="D136" s="9"/>
    </row>
    <row r="137" spans="4:4" x14ac:dyDescent="0.25">
      <c r="D137" s="9"/>
    </row>
    <row r="138" spans="4:4" x14ac:dyDescent="0.25">
      <c r="D138" s="9"/>
    </row>
    <row r="139" spans="4:4" x14ac:dyDescent="0.25">
      <c r="D139" s="9"/>
    </row>
    <row r="140" spans="4:4" x14ac:dyDescent="0.25">
      <c r="D140" s="9"/>
    </row>
    <row r="141" spans="4:4" x14ac:dyDescent="0.25">
      <c r="D141" s="9"/>
    </row>
    <row r="142" spans="4:4" x14ac:dyDescent="0.25">
      <c r="D142" s="9"/>
    </row>
    <row r="143" spans="4:4" x14ac:dyDescent="0.25">
      <c r="D143" s="9"/>
    </row>
    <row r="144" spans="4:4" x14ac:dyDescent="0.25">
      <c r="D144" s="9"/>
    </row>
    <row r="145" spans="4:4" x14ac:dyDescent="0.25">
      <c r="D145" s="9"/>
    </row>
    <row r="146" spans="4:4" x14ac:dyDescent="0.25">
      <c r="D146" s="9"/>
    </row>
    <row r="147" spans="4:4" x14ac:dyDescent="0.25">
      <c r="D147" s="9"/>
    </row>
    <row r="148" spans="4:4" x14ac:dyDescent="0.25">
      <c r="D148" s="9"/>
    </row>
    <row r="149" spans="4:4" x14ac:dyDescent="0.25">
      <c r="D149" s="9"/>
    </row>
    <row r="150" spans="4:4" x14ac:dyDescent="0.25">
      <c r="D150" s="9"/>
    </row>
    <row r="151" spans="4:4" x14ac:dyDescent="0.25">
      <c r="D151" s="9"/>
    </row>
    <row r="152" spans="4:4" x14ac:dyDescent="0.25">
      <c r="D152" s="9"/>
    </row>
    <row r="153" spans="4:4" x14ac:dyDescent="0.25">
      <c r="D153" s="9"/>
    </row>
    <row r="154" spans="4:4" x14ac:dyDescent="0.25">
      <c r="D154" s="9"/>
    </row>
    <row r="155" spans="4:4" x14ac:dyDescent="0.25">
      <c r="D155" s="9"/>
    </row>
    <row r="156" spans="4:4" x14ac:dyDescent="0.25">
      <c r="D156" s="9"/>
    </row>
    <row r="157" spans="4:4" x14ac:dyDescent="0.25">
      <c r="D157" s="9"/>
    </row>
    <row r="158" spans="4:4" x14ac:dyDescent="0.25">
      <c r="D158" s="9"/>
    </row>
    <row r="159" spans="4:4" x14ac:dyDescent="0.25">
      <c r="D159" s="9"/>
    </row>
    <row r="160" spans="4:4" x14ac:dyDescent="0.25">
      <c r="D160" s="9"/>
    </row>
    <row r="161" spans="4:4" x14ac:dyDescent="0.25">
      <c r="D161" s="9"/>
    </row>
    <row r="162" spans="4:4" x14ac:dyDescent="0.25">
      <c r="D162" s="9"/>
    </row>
    <row r="163" spans="4:4" x14ac:dyDescent="0.25">
      <c r="D163" s="9"/>
    </row>
    <row r="164" spans="4:4" x14ac:dyDescent="0.25">
      <c r="D164" s="9"/>
    </row>
    <row r="165" spans="4:4" x14ac:dyDescent="0.25">
      <c r="D165" s="9"/>
    </row>
    <row r="166" spans="4:4" x14ac:dyDescent="0.25">
      <c r="D166" s="9"/>
    </row>
    <row r="167" spans="4:4" x14ac:dyDescent="0.25">
      <c r="D167" s="9"/>
    </row>
    <row r="168" spans="4:4" x14ac:dyDescent="0.25">
      <c r="D168" s="9"/>
    </row>
    <row r="169" spans="4:4" x14ac:dyDescent="0.25">
      <c r="D169" s="9"/>
    </row>
    <row r="170" spans="4:4" x14ac:dyDescent="0.25">
      <c r="D170" s="9"/>
    </row>
    <row r="171" spans="4:4" x14ac:dyDescent="0.25">
      <c r="D171" s="9"/>
    </row>
    <row r="172" spans="4:4" x14ac:dyDescent="0.25">
      <c r="D172" s="9"/>
    </row>
    <row r="173" spans="4:4" x14ac:dyDescent="0.25">
      <c r="D173" s="9"/>
    </row>
    <row r="174" spans="4:4" x14ac:dyDescent="0.25">
      <c r="D174" s="9"/>
    </row>
    <row r="175" spans="4:4" x14ac:dyDescent="0.25">
      <c r="D175" s="9"/>
    </row>
    <row r="176" spans="4:4" x14ac:dyDescent="0.25">
      <c r="D176" s="9"/>
    </row>
    <row r="177" spans="4:4" x14ac:dyDescent="0.25">
      <c r="D177" s="9"/>
    </row>
    <row r="178" spans="4:4" x14ac:dyDescent="0.25">
      <c r="D178" s="9"/>
    </row>
    <row r="179" spans="4:4" x14ac:dyDescent="0.25">
      <c r="D179" s="9"/>
    </row>
    <row r="180" spans="4:4" x14ac:dyDescent="0.25">
      <c r="D180" s="9"/>
    </row>
    <row r="181" spans="4:4" x14ac:dyDescent="0.25">
      <c r="D181" s="9"/>
    </row>
    <row r="182" spans="4:4" x14ac:dyDescent="0.25">
      <c r="D182" s="9"/>
    </row>
    <row r="183" spans="4:4" x14ac:dyDescent="0.25">
      <c r="D183" s="9"/>
    </row>
    <row r="184" spans="4:4" x14ac:dyDescent="0.25">
      <c r="D184" s="9"/>
    </row>
    <row r="185" spans="4:4" x14ac:dyDescent="0.25">
      <c r="D185" s="9"/>
    </row>
    <row r="186" spans="4:4" x14ac:dyDescent="0.25">
      <c r="D186" s="9"/>
    </row>
    <row r="187" spans="4:4" x14ac:dyDescent="0.25">
      <c r="D187" s="9"/>
    </row>
    <row r="188" spans="4:4" x14ac:dyDescent="0.25">
      <c r="D188" s="9"/>
    </row>
    <row r="189" spans="4:4" x14ac:dyDescent="0.25">
      <c r="D189" s="9"/>
    </row>
    <row r="190" spans="4:4" x14ac:dyDescent="0.25">
      <c r="D190" s="9"/>
    </row>
    <row r="191" spans="4:4" x14ac:dyDescent="0.25">
      <c r="D191" s="9"/>
    </row>
    <row r="192" spans="4:4" x14ac:dyDescent="0.25">
      <c r="D192" s="9"/>
    </row>
    <row r="193" spans="4:4" x14ac:dyDescent="0.25">
      <c r="D193" s="9"/>
    </row>
    <row r="194" spans="4:4" x14ac:dyDescent="0.25">
      <c r="D194" s="9"/>
    </row>
    <row r="195" spans="4:4" x14ac:dyDescent="0.25">
      <c r="D195" s="9"/>
    </row>
    <row r="196" spans="4:4" x14ac:dyDescent="0.25">
      <c r="D196" s="9"/>
    </row>
    <row r="197" spans="4:4" x14ac:dyDescent="0.25">
      <c r="D197" s="9"/>
    </row>
    <row r="198" spans="4:4" x14ac:dyDescent="0.25">
      <c r="D198" s="9"/>
    </row>
    <row r="199" spans="4:4" x14ac:dyDescent="0.25">
      <c r="D199" s="9"/>
    </row>
    <row r="200" spans="4:4" x14ac:dyDescent="0.25">
      <c r="D200" s="9"/>
    </row>
    <row r="201" spans="4:4" x14ac:dyDescent="0.25">
      <c r="D201" s="9"/>
    </row>
    <row r="202" spans="4:4" x14ac:dyDescent="0.25">
      <c r="D202" s="9"/>
    </row>
    <row r="203" spans="4:4" x14ac:dyDescent="0.25">
      <c r="D203" s="9"/>
    </row>
    <row r="204" spans="4:4" x14ac:dyDescent="0.25">
      <c r="D204" s="9"/>
    </row>
    <row r="205" spans="4:4" x14ac:dyDescent="0.25">
      <c r="D205" s="9"/>
    </row>
    <row r="206" spans="4:4" x14ac:dyDescent="0.25">
      <c r="D206" s="9"/>
    </row>
    <row r="207" spans="4:4" x14ac:dyDescent="0.25">
      <c r="D207" s="9"/>
    </row>
    <row r="208" spans="4:4" x14ac:dyDescent="0.25">
      <c r="D208" s="9"/>
    </row>
    <row r="209" spans="4:4" x14ac:dyDescent="0.25">
      <c r="D209" s="9"/>
    </row>
    <row r="210" spans="4:4" x14ac:dyDescent="0.25">
      <c r="D210" s="9"/>
    </row>
    <row r="211" spans="4:4" x14ac:dyDescent="0.25">
      <c r="D211" s="9"/>
    </row>
    <row r="212" spans="4:4" x14ac:dyDescent="0.25">
      <c r="D212" s="9"/>
    </row>
    <row r="213" spans="4:4" x14ac:dyDescent="0.25">
      <c r="D213" s="9"/>
    </row>
    <row r="214" spans="4:4" x14ac:dyDescent="0.25">
      <c r="D214" s="9"/>
    </row>
    <row r="215" spans="4:4" x14ac:dyDescent="0.25">
      <c r="D215" s="9"/>
    </row>
    <row r="216" spans="4:4" x14ac:dyDescent="0.25">
      <c r="D216" s="9"/>
    </row>
    <row r="217" spans="4:4" x14ac:dyDescent="0.25">
      <c r="D217" s="9"/>
    </row>
    <row r="218" spans="4:4" x14ac:dyDescent="0.25">
      <c r="D218" s="9"/>
    </row>
    <row r="219" spans="4:4" x14ac:dyDescent="0.25">
      <c r="D219" s="9"/>
    </row>
    <row r="220" spans="4:4" x14ac:dyDescent="0.25">
      <c r="D220" s="9"/>
    </row>
    <row r="221" spans="4:4" x14ac:dyDescent="0.25">
      <c r="D221" s="9"/>
    </row>
    <row r="222" spans="4:4" x14ac:dyDescent="0.25">
      <c r="D222" s="9"/>
    </row>
    <row r="223" spans="4:4" x14ac:dyDescent="0.25">
      <c r="D223" s="9"/>
    </row>
    <row r="224" spans="4:4" x14ac:dyDescent="0.25">
      <c r="D224" s="9"/>
    </row>
    <row r="225" spans="4:4" x14ac:dyDescent="0.25">
      <c r="D225" s="9"/>
    </row>
    <row r="226" spans="4:4" x14ac:dyDescent="0.25">
      <c r="D226" s="9"/>
    </row>
    <row r="227" spans="4:4" x14ac:dyDescent="0.25">
      <c r="D227" s="9"/>
    </row>
    <row r="228" spans="4:4" x14ac:dyDescent="0.25">
      <c r="D228" s="9"/>
    </row>
    <row r="229" spans="4:4" x14ac:dyDescent="0.25">
      <c r="D229" s="9"/>
    </row>
    <row r="230" spans="4:4" x14ac:dyDescent="0.25">
      <c r="D230" s="9"/>
    </row>
    <row r="231" spans="4:4" x14ac:dyDescent="0.25">
      <c r="D231" s="9"/>
    </row>
    <row r="232" spans="4:4" x14ac:dyDescent="0.25">
      <c r="D232" s="9"/>
    </row>
    <row r="233" spans="4:4" x14ac:dyDescent="0.25">
      <c r="D233" s="9"/>
    </row>
    <row r="234" spans="4:4" x14ac:dyDescent="0.25">
      <c r="D234" s="9"/>
    </row>
    <row r="235" spans="4:4" x14ac:dyDescent="0.25">
      <c r="D235" s="9"/>
    </row>
    <row r="236" spans="4:4" x14ac:dyDescent="0.25">
      <c r="D236" s="9"/>
    </row>
    <row r="237" spans="4:4" x14ac:dyDescent="0.25">
      <c r="D237" s="9"/>
    </row>
    <row r="238" spans="4:4" x14ac:dyDescent="0.25">
      <c r="D238" s="9"/>
    </row>
    <row r="239" spans="4:4" x14ac:dyDescent="0.25">
      <c r="D239" s="9"/>
    </row>
    <row r="240" spans="4:4" x14ac:dyDescent="0.25">
      <c r="D240" s="9"/>
    </row>
    <row r="241" spans="4:4" x14ac:dyDescent="0.25">
      <c r="D241" s="9"/>
    </row>
    <row r="242" spans="4:4" x14ac:dyDescent="0.25">
      <c r="D242" s="9"/>
    </row>
    <row r="243" spans="4:4" x14ac:dyDescent="0.25">
      <c r="D243" s="9"/>
    </row>
    <row r="244" spans="4:4" x14ac:dyDescent="0.25">
      <c r="D244" s="9"/>
    </row>
    <row r="245" spans="4:4" x14ac:dyDescent="0.25">
      <c r="D245" s="9"/>
    </row>
    <row r="246" spans="4:4" x14ac:dyDescent="0.25">
      <c r="D246" s="9"/>
    </row>
    <row r="247" spans="4:4" x14ac:dyDescent="0.25">
      <c r="D247" s="9"/>
    </row>
    <row r="248" spans="4:4" x14ac:dyDescent="0.25">
      <c r="D248" s="9"/>
    </row>
    <row r="249" spans="4:4" x14ac:dyDescent="0.25">
      <c r="D249" s="9"/>
    </row>
    <row r="250" spans="4:4" x14ac:dyDescent="0.25">
      <c r="D250" s="9"/>
    </row>
    <row r="251" spans="4:4" x14ac:dyDescent="0.25">
      <c r="D251" s="9"/>
    </row>
    <row r="252" spans="4:4" x14ac:dyDescent="0.25">
      <c r="D252" s="9"/>
    </row>
    <row r="253" spans="4:4" x14ac:dyDescent="0.25">
      <c r="D253" s="9"/>
    </row>
    <row r="254" spans="4:4" x14ac:dyDescent="0.25">
      <c r="D254" s="9"/>
    </row>
    <row r="255" spans="4:4" x14ac:dyDescent="0.25">
      <c r="D255" s="9"/>
    </row>
    <row r="256" spans="4:4" x14ac:dyDescent="0.25">
      <c r="D256" s="9"/>
    </row>
    <row r="257" spans="4:4" x14ac:dyDescent="0.25">
      <c r="D257" s="9"/>
    </row>
    <row r="258" spans="4:4" x14ac:dyDescent="0.25">
      <c r="D258" s="9"/>
    </row>
    <row r="259" spans="4:4" x14ac:dyDescent="0.25">
      <c r="D259" s="9"/>
    </row>
    <row r="260" spans="4:4" x14ac:dyDescent="0.25">
      <c r="D260" s="9"/>
    </row>
    <row r="261" spans="4:4" x14ac:dyDescent="0.25">
      <c r="D261" s="9"/>
    </row>
    <row r="262" spans="4:4" x14ac:dyDescent="0.25">
      <c r="D262" s="9"/>
    </row>
    <row r="263" spans="4:4" x14ac:dyDescent="0.25">
      <c r="D263" s="9"/>
    </row>
    <row r="264" spans="4:4" x14ac:dyDescent="0.25">
      <c r="D264" s="9"/>
    </row>
    <row r="265" spans="4:4" x14ac:dyDescent="0.25">
      <c r="D265" s="9"/>
    </row>
    <row r="266" spans="4:4" x14ac:dyDescent="0.25">
      <c r="D266" s="9"/>
    </row>
    <row r="267" spans="4:4" x14ac:dyDescent="0.25">
      <c r="D267" s="9"/>
    </row>
    <row r="268" spans="4:4" x14ac:dyDescent="0.25">
      <c r="D268" s="9"/>
    </row>
    <row r="269" spans="4:4" x14ac:dyDescent="0.25">
      <c r="D269" s="9"/>
    </row>
    <row r="270" spans="4:4" x14ac:dyDescent="0.25">
      <c r="D270" s="9"/>
    </row>
    <row r="271" spans="4:4" x14ac:dyDescent="0.25">
      <c r="D271" s="9"/>
    </row>
    <row r="272" spans="4:4" x14ac:dyDescent="0.25">
      <c r="D272" s="9"/>
    </row>
    <row r="273" spans="4:4" x14ac:dyDescent="0.25">
      <c r="D273" s="9"/>
    </row>
    <row r="274" spans="4:4" x14ac:dyDescent="0.25">
      <c r="D274" s="9"/>
    </row>
    <row r="275" spans="4:4" x14ac:dyDescent="0.25">
      <c r="D275" s="9"/>
    </row>
    <row r="276" spans="4:4" x14ac:dyDescent="0.25">
      <c r="D276" s="9"/>
    </row>
    <row r="277" spans="4:4" x14ac:dyDescent="0.25">
      <c r="D277" s="9"/>
    </row>
    <row r="278" spans="4:4" x14ac:dyDescent="0.25">
      <c r="D278" s="9"/>
    </row>
    <row r="279" spans="4:4" x14ac:dyDescent="0.25">
      <c r="D279" s="9"/>
    </row>
    <row r="280" spans="4:4" x14ac:dyDescent="0.25">
      <c r="D280" s="9"/>
    </row>
    <row r="281" spans="4:4" x14ac:dyDescent="0.25">
      <c r="D281" s="9"/>
    </row>
    <row r="282" spans="4:4" x14ac:dyDescent="0.25">
      <c r="D282" s="9"/>
    </row>
    <row r="283" spans="4:4" x14ac:dyDescent="0.25">
      <c r="D283" s="9"/>
    </row>
    <row r="284" spans="4:4" x14ac:dyDescent="0.25">
      <c r="D284" s="9"/>
    </row>
    <row r="285" spans="4:4" x14ac:dyDescent="0.25">
      <c r="D285" s="9"/>
    </row>
    <row r="286" spans="4:4" x14ac:dyDescent="0.25">
      <c r="D286" s="9"/>
    </row>
    <row r="287" spans="4:4" x14ac:dyDescent="0.25">
      <c r="D287" s="9"/>
    </row>
    <row r="288" spans="4:4" x14ac:dyDescent="0.25">
      <c r="D288" s="9"/>
    </row>
    <row r="289" spans="4:4" x14ac:dyDescent="0.25">
      <c r="D289" s="9"/>
    </row>
    <row r="290" spans="4:4" x14ac:dyDescent="0.25">
      <c r="D290" s="9"/>
    </row>
    <row r="291" spans="4:4" x14ac:dyDescent="0.25">
      <c r="D291" s="9"/>
    </row>
    <row r="292" spans="4:4" x14ac:dyDescent="0.25">
      <c r="D292" s="9"/>
    </row>
    <row r="293" spans="4:4" x14ac:dyDescent="0.25">
      <c r="D293" s="9"/>
    </row>
    <row r="294" spans="4:4" x14ac:dyDescent="0.25">
      <c r="D294" s="9"/>
    </row>
    <row r="295" spans="4:4" x14ac:dyDescent="0.25">
      <c r="D295" s="9"/>
    </row>
    <row r="296" spans="4:4" x14ac:dyDescent="0.25">
      <c r="D296" s="9"/>
    </row>
    <row r="297" spans="4:4" x14ac:dyDescent="0.25">
      <c r="D297" s="9"/>
    </row>
    <row r="298" spans="4:4" x14ac:dyDescent="0.25">
      <c r="D298" s="9"/>
    </row>
    <row r="299" spans="4:4" x14ac:dyDescent="0.25">
      <c r="D299" s="9"/>
    </row>
    <row r="300" spans="4:4" x14ac:dyDescent="0.25">
      <c r="D300" s="9"/>
    </row>
    <row r="301" spans="4:4" x14ac:dyDescent="0.25">
      <c r="D301" s="9"/>
    </row>
    <row r="302" spans="4:4" x14ac:dyDescent="0.25">
      <c r="D302" s="9"/>
    </row>
    <row r="303" spans="4:4" x14ac:dyDescent="0.25">
      <c r="D303" s="9"/>
    </row>
    <row r="304" spans="4:4" x14ac:dyDescent="0.25">
      <c r="D304" s="9"/>
    </row>
    <row r="305" spans="4:4" x14ac:dyDescent="0.25">
      <c r="D305" s="9"/>
    </row>
    <row r="306" spans="4:4" x14ac:dyDescent="0.25">
      <c r="D306" s="9"/>
    </row>
    <row r="307" spans="4:4" x14ac:dyDescent="0.25">
      <c r="D307" s="9"/>
    </row>
    <row r="308" spans="4:4" x14ac:dyDescent="0.25">
      <c r="D308" s="9"/>
    </row>
    <row r="309" spans="4:4" x14ac:dyDescent="0.25">
      <c r="D309" s="9"/>
    </row>
    <row r="310" spans="4:4" x14ac:dyDescent="0.25">
      <c r="D310" s="9"/>
    </row>
    <row r="311" spans="4:4" x14ac:dyDescent="0.25">
      <c r="D311" s="9"/>
    </row>
    <row r="312" spans="4:4" x14ac:dyDescent="0.25">
      <c r="D312" s="9"/>
    </row>
    <row r="313" spans="4:4" x14ac:dyDescent="0.25">
      <c r="D313" s="9"/>
    </row>
    <row r="314" spans="4:4" x14ac:dyDescent="0.25">
      <c r="D314" s="9"/>
    </row>
    <row r="315" spans="4:4" x14ac:dyDescent="0.25">
      <c r="D315" s="9"/>
    </row>
    <row r="316" spans="4:4" x14ac:dyDescent="0.25">
      <c r="D316" s="9"/>
    </row>
    <row r="317" spans="4:4" x14ac:dyDescent="0.25">
      <c r="D317" s="9"/>
    </row>
    <row r="318" spans="4:4" x14ac:dyDescent="0.25">
      <c r="D318" s="9"/>
    </row>
    <row r="319" spans="4:4" x14ac:dyDescent="0.25">
      <c r="D319" s="9"/>
    </row>
    <row r="320" spans="4:4" x14ac:dyDescent="0.25">
      <c r="D320" s="9"/>
    </row>
    <row r="321" spans="4:4" x14ac:dyDescent="0.25">
      <c r="D321" s="9"/>
    </row>
    <row r="322" spans="4:4" x14ac:dyDescent="0.25">
      <c r="D322" s="9"/>
    </row>
    <row r="323" spans="4:4" x14ac:dyDescent="0.25">
      <c r="D323" s="9"/>
    </row>
    <row r="324" spans="4:4" x14ac:dyDescent="0.25">
      <c r="D324" s="9"/>
    </row>
    <row r="325" spans="4:4" x14ac:dyDescent="0.25">
      <c r="D325" s="9"/>
    </row>
    <row r="326" spans="4:4" x14ac:dyDescent="0.25">
      <c r="D326" s="9"/>
    </row>
    <row r="327" spans="4:4" x14ac:dyDescent="0.25">
      <c r="D327" s="9"/>
    </row>
    <row r="328" spans="4:4" x14ac:dyDescent="0.25">
      <c r="D328" s="9"/>
    </row>
    <row r="329" spans="4:4" x14ac:dyDescent="0.25">
      <c r="D329" s="9"/>
    </row>
    <row r="330" spans="4:4" x14ac:dyDescent="0.25">
      <c r="D330" s="9"/>
    </row>
    <row r="331" spans="4:4" x14ac:dyDescent="0.25">
      <c r="D331" s="9"/>
    </row>
    <row r="332" spans="4:4" x14ac:dyDescent="0.25">
      <c r="D332" s="9"/>
    </row>
    <row r="333" spans="4:4" x14ac:dyDescent="0.25">
      <c r="D333" s="9"/>
    </row>
    <row r="334" spans="4:4" x14ac:dyDescent="0.25">
      <c r="D334" s="9"/>
    </row>
    <row r="335" spans="4:4" x14ac:dyDescent="0.25">
      <c r="D335" s="9"/>
    </row>
    <row r="336" spans="4:4" x14ac:dyDescent="0.25">
      <c r="D336" s="9"/>
    </row>
    <row r="337" spans="4:4" x14ac:dyDescent="0.25">
      <c r="D337" s="9"/>
    </row>
    <row r="338" spans="4:4" x14ac:dyDescent="0.25">
      <c r="D338" s="9"/>
    </row>
    <row r="339" spans="4:4" x14ac:dyDescent="0.25">
      <c r="D339" s="9"/>
    </row>
    <row r="340" spans="4:4" x14ac:dyDescent="0.25">
      <c r="D340" s="9"/>
    </row>
    <row r="341" spans="4:4" x14ac:dyDescent="0.25">
      <c r="D341" s="9"/>
    </row>
    <row r="342" spans="4:4" x14ac:dyDescent="0.25">
      <c r="D342" s="9"/>
    </row>
    <row r="343" spans="4:4" x14ac:dyDescent="0.25">
      <c r="D343" s="9"/>
    </row>
    <row r="344" spans="4:4" x14ac:dyDescent="0.25">
      <c r="D344" s="9"/>
    </row>
    <row r="345" spans="4:4" x14ac:dyDescent="0.25">
      <c r="D345" s="9"/>
    </row>
    <row r="346" spans="4:4" x14ac:dyDescent="0.25">
      <c r="D346" s="9"/>
    </row>
    <row r="347" spans="4:4" x14ac:dyDescent="0.25">
      <c r="D347" s="9"/>
    </row>
    <row r="348" spans="4:4" x14ac:dyDescent="0.25">
      <c r="D348" s="9"/>
    </row>
    <row r="349" spans="4:4" x14ac:dyDescent="0.25">
      <c r="D349" s="9"/>
    </row>
    <row r="350" spans="4:4" x14ac:dyDescent="0.25">
      <c r="D350" s="9"/>
    </row>
    <row r="351" spans="4:4" x14ac:dyDescent="0.25">
      <c r="D351" s="9"/>
    </row>
    <row r="352" spans="4:4" x14ac:dyDescent="0.25">
      <c r="D352" s="9"/>
    </row>
    <row r="353" spans="4:4" x14ac:dyDescent="0.25">
      <c r="D353" s="9"/>
    </row>
    <row r="354" spans="4:4" x14ac:dyDescent="0.25">
      <c r="D354" s="9"/>
    </row>
    <row r="355" spans="4:4" x14ac:dyDescent="0.25">
      <c r="D355" s="9"/>
    </row>
    <row r="356" spans="4:4" x14ac:dyDescent="0.25">
      <c r="D356" s="9"/>
    </row>
    <row r="357" spans="4:4" x14ac:dyDescent="0.25">
      <c r="D357" s="9"/>
    </row>
    <row r="358" spans="4:4" x14ac:dyDescent="0.25">
      <c r="D358" s="9"/>
    </row>
    <row r="359" spans="4:4" x14ac:dyDescent="0.25">
      <c r="D359" s="9"/>
    </row>
    <row r="360" spans="4:4" x14ac:dyDescent="0.25">
      <c r="D360" s="9"/>
    </row>
    <row r="361" spans="4:4" x14ac:dyDescent="0.25">
      <c r="D361" s="9"/>
    </row>
    <row r="362" spans="4:4" x14ac:dyDescent="0.25">
      <c r="D362" s="9"/>
    </row>
    <row r="363" spans="4:4" x14ac:dyDescent="0.25">
      <c r="D363" s="9"/>
    </row>
    <row r="364" spans="4:4" x14ac:dyDescent="0.25">
      <c r="D364" s="9"/>
    </row>
    <row r="365" spans="4:4" x14ac:dyDescent="0.25">
      <c r="D365" s="9"/>
    </row>
    <row r="366" spans="4:4" x14ac:dyDescent="0.25">
      <c r="D366" s="9"/>
    </row>
    <row r="367" spans="4:4" x14ac:dyDescent="0.25">
      <c r="D367" s="9"/>
    </row>
    <row r="368" spans="4:4" x14ac:dyDescent="0.25">
      <c r="D368" s="9"/>
    </row>
    <row r="369" spans="4:4" x14ac:dyDescent="0.25">
      <c r="D369" s="9"/>
    </row>
    <row r="370" spans="4:4" x14ac:dyDescent="0.25">
      <c r="D370" s="9"/>
    </row>
    <row r="371" spans="4:4" x14ac:dyDescent="0.25">
      <c r="D371" s="9"/>
    </row>
    <row r="372" spans="4:4" x14ac:dyDescent="0.25">
      <c r="D372" s="9"/>
    </row>
    <row r="373" spans="4:4" x14ac:dyDescent="0.25">
      <c r="D373" s="9"/>
    </row>
    <row r="374" spans="4:4" x14ac:dyDescent="0.25">
      <c r="D374" s="9"/>
    </row>
    <row r="375" spans="4:4" x14ac:dyDescent="0.25">
      <c r="D375" s="9"/>
    </row>
    <row r="376" spans="4:4" x14ac:dyDescent="0.25">
      <c r="D376" s="9"/>
    </row>
    <row r="377" spans="4:4" x14ac:dyDescent="0.25">
      <c r="D377" s="9"/>
    </row>
    <row r="378" spans="4:4" x14ac:dyDescent="0.25">
      <c r="D378" s="9"/>
    </row>
    <row r="379" spans="4:4" x14ac:dyDescent="0.25">
      <c r="D379" s="9"/>
    </row>
    <row r="380" spans="4:4" x14ac:dyDescent="0.25">
      <c r="D380" s="9"/>
    </row>
    <row r="381" spans="4:4" x14ac:dyDescent="0.25">
      <c r="D381" s="9"/>
    </row>
    <row r="382" spans="4:4" x14ac:dyDescent="0.25">
      <c r="D382" s="9"/>
    </row>
    <row r="383" spans="4:4" x14ac:dyDescent="0.25">
      <c r="D383" s="9"/>
    </row>
    <row r="384" spans="4:4" x14ac:dyDescent="0.25">
      <c r="D384" s="9"/>
    </row>
    <row r="385" spans="4:4" x14ac:dyDescent="0.25">
      <c r="D385" s="9"/>
    </row>
    <row r="386" spans="4:4" x14ac:dyDescent="0.25">
      <c r="D386" s="9"/>
    </row>
    <row r="387" spans="4:4" x14ac:dyDescent="0.25">
      <c r="D387" s="9"/>
    </row>
    <row r="388" spans="4:4" x14ac:dyDescent="0.25">
      <c r="D388" s="9"/>
    </row>
    <row r="389" spans="4:4" x14ac:dyDescent="0.25">
      <c r="D389" s="9"/>
    </row>
    <row r="390" spans="4:4" x14ac:dyDescent="0.25">
      <c r="D390" s="9"/>
    </row>
    <row r="391" spans="4:4" x14ac:dyDescent="0.25">
      <c r="D391" s="9"/>
    </row>
    <row r="392" spans="4:4" x14ac:dyDescent="0.25">
      <c r="D392" s="9"/>
    </row>
    <row r="393" spans="4:4" x14ac:dyDescent="0.25">
      <c r="D393" s="9"/>
    </row>
    <row r="394" spans="4:4" x14ac:dyDescent="0.25">
      <c r="D394" s="9"/>
    </row>
    <row r="395" spans="4:4" x14ac:dyDescent="0.25">
      <c r="D395" s="9"/>
    </row>
    <row r="396" spans="4:4" x14ac:dyDescent="0.25">
      <c r="D396" s="9"/>
    </row>
    <row r="397" spans="4:4" x14ac:dyDescent="0.25">
      <c r="D397" s="9"/>
    </row>
    <row r="398" spans="4:4" x14ac:dyDescent="0.25">
      <c r="D398" s="9"/>
    </row>
    <row r="399" spans="4:4" x14ac:dyDescent="0.25">
      <c r="D399" s="9"/>
    </row>
    <row r="400" spans="4:4" x14ac:dyDescent="0.25">
      <c r="D400" s="9"/>
    </row>
    <row r="401" spans="4:4" x14ac:dyDescent="0.25">
      <c r="D401" s="9"/>
    </row>
    <row r="402" spans="4:4" x14ac:dyDescent="0.25">
      <c r="D402" s="9"/>
    </row>
    <row r="403" spans="4:4" x14ac:dyDescent="0.25">
      <c r="D403" s="9"/>
    </row>
    <row r="404" spans="4:4" x14ac:dyDescent="0.25">
      <c r="D404" s="9"/>
    </row>
    <row r="405" spans="4:4" x14ac:dyDescent="0.25">
      <c r="D405" s="9"/>
    </row>
    <row r="406" spans="4:4" x14ac:dyDescent="0.25">
      <c r="D406" s="9"/>
    </row>
    <row r="407" spans="4:4" x14ac:dyDescent="0.25">
      <c r="D407" s="9"/>
    </row>
    <row r="408" spans="4:4" x14ac:dyDescent="0.25">
      <c r="D408" s="9"/>
    </row>
    <row r="409" spans="4:4" x14ac:dyDescent="0.25">
      <c r="D409" s="9"/>
    </row>
    <row r="410" spans="4:4" x14ac:dyDescent="0.25">
      <c r="D410" s="9"/>
    </row>
    <row r="411" spans="4:4" x14ac:dyDescent="0.25">
      <c r="D411" s="9"/>
    </row>
    <row r="412" spans="4:4" x14ac:dyDescent="0.25">
      <c r="D412" s="9"/>
    </row>
    <row r="413" spans="4:4" x14ac:dyDescent="0.25">
      <c r="D413" s="9"/>
    </row>
    <row r="414" spans="4:4" x14ac:dyDescent="0.25">
      <c r="D414" s="9"/>
    </row>
    <row r="415" spans="4:4" x14ac:dyDescent="0.25">
      <c r="D415" s="9"/>
    </row>
    <row r="416" spans="4:4" x14ac:dyDescent="0.25">
      <c r="D416" s="9"/>
    </row>
    <row r="417" spans="4:4" x14ac:dyDescent="0.25">
      <c r="D417" s="9"/>
    </row>
    <row r="418" spans="4:4" x14ac:dyDescent="0.25">
      <c r="D418" s="9"/>
    </row>
    <row r="419" spans="4:4" x14ac:dyDescent="0.25">
      <c r="D419" s="9"/>
    </row>
    <row r="420" spans="4:4" x14ac:dyDescent="0.25">
      <c r="D420" s="9"/>
    </row>
    <row r="421" spans="4:4" x14ac:dyDescent="0.25">
      <c r="D421" s="9"/>
    </row>
    <row r="422" spans="4:4" x14ac:dyDescent="0.25">
      <c r="D422" s="9"/>
    </row>
    <row r="423" spans="4:4" x14ac:dyDescent="0.25">
      <c r="D423" s="9"/>
    </row>
    <row r="424" spans="4:4" x14ac:dyDescent="0.25">
      <c r="D424" s="9"/>
    </row>
    <row r="425" spans="4:4" x14ac:dyDescent="0.25">
      <c r="D425" s="9"/>
    </row>
    <row r="426" spans="4:4" x14ac:dyDescent="0.25">
      <c r="D426" s="9"/>
    </row>
    <row r="427" spans="4:4" x14ac:dyDescent="0.25">
      <c r="D427" s="9"/>
    </row>
    <row r="428" spans="4:4" x14ac:dyDescent="0.25">
      <c r="D428" s="9"/>
    </row>
    <row r="429" spans="4:4" x14ac:dyDescent="0.25">
      <c r="D429" s="9"/>
    </row>
    <row r="430" spans="4:4" x14ac:dyDescent="0.25">
      <c r="D430" s="9"/>
    </row>
    <row r="431" spans="4:4" x14ac:dyDescent="0.25">
      <c r="D431" s="9"/>
    </row>
    <row r="432" spans="4:4" x14ac:dyDescent="0.25">
      <c r="D432" s="9"/>
    </row>
    <row r="433" spans="4:4" x14ac:dyDescent="0.25">
      <c r="D433" s="9"/>
    </row>
    <row r="434" spans="4:4" x14ac:dyDescent="0.25">
      <c r="D434" s="9"/>
    </row>
    <row r="435" spans="4:4" x14ac:dyDescent="0.25">
      <c r="D435" s="9"/>
    </row>
    <row r="436" spans="4:4" x14ac:dyDescent="0.25">
      <c r="D436" s="9"/>
    </row>
    <row r="437" spans="4:4" x14ac:dyDescent="0.25">
      <c r="D437" s="9"/>
    </row>
    <row r="438" spans="4:4" x14ac:dyDescent="0.25">
      <c r="D438" s="9"/>
    </row>
    <row r="439" spans="4:4" x14ac:dyDescent="0.25">
      <c r="D439" s="9"/>
    </row>
    <row r="440" spans="4:4" x14ac:dyDescent="0.25">
      <c r="D440" s="9"/>
    </row>
    <row r="441" spans="4:4" x14ac:dyDescent="0.25">
      <c r="D441" s="9"/>
    </row>
    <row r="442" spans="4:4" x14ac:dyDescent="0.25">
      <c r="D442" s="9"/>
    </row>
    <row r="443" spans="4:4" x14ac:dyDescent="0.25">
      <c r="D443" s="9"/>
    </row>
    <row r="444" spans="4:4" x14ac:dyDescent="0.25">
      <c r="D444" s="9"/>
    </row>
    <row r="445" spans="4:4" x14ac:dyDescent="0.25">
      <c r="D445" s="9"/>
    </row>
    <row r="446" spans="4:4" x14ac:dyDescent="0.25">
      <c r="D446" s="9"/>
    </row>
    <row r="447" spans="4:4" x14ac:dyDescent="0.25">
      <c r="D447" s="9"/>
    </row>
    <row r="448" spans="4:4" x14ac:dyDescent="0.25">
      <c r="D448" s="9"/>
    </row>
    <row r="449" spans="4:4" x14ac:dyDescent="0.25">
      <c r="D449" s="9"/>
    </row>
    <row r="450" spans="4:4" x14ac:dyDescent="0.25">
      <c r="D450" s="9"/>
    </row>
    <row r="451" spans="4:4" x14ac:dyDescent="0.25">
      <c r="D451" s="9"/>
    </row>
    <row r="452" spans="4:4" x14ac:dyDescent="0.25">
      <c r="D452" s="9"/>
    </row>
    <row r="453" spans="4:4" x14ac:dyDescent="0.25">
      <c r="D453" s="9"/>
    </row>
    <row r="454" spans="4:4" x14ac:dyDescent="0.25">
      <c r="D454" s="9"/>
    </row>
    <row r="455" spans="4:4" x14ac:dyDescent="0.25">
      <c r="D455" s="9"/>
    </row>
    <row r="456" spans="4:4" x14ac:dyDescent="0.25">
      <c r="D456" s="9"/>
    </row>
    <row r="457" spans="4:4" x14ac:dyDescent="0.25">
      <c r="D457" s="9"/>
    </row>
    <row r="458" spans="4:4" x14ac:dyDescent="0.25">
      <c r="D458" s="9"/>
    </row>
    <row r="459" spans="4:4" x14ac:dyDescent="0.25">
      <c r="D459" s="9"/>
    </row>
    <row r="460" spans="4:4" x14ac:dyDescent="0.25">
      <c r="D460" s="9"/>
    </row>
    <row r="461" spans="4:4" x14ac:dyDescent="0.25">
      <c r="D461" s="9"/>
    </row>
    <row r="462" spans="4:4" x14ac:dyDescent="0.25">
      <c r="D462" s="9"/>
    </row>
    <row r="463" spans="4:4" x14ac:dyDescent="0.25">
      <c r="D463" s="9"/>
    </row>
    <row r="464" spans="4:4" x14ac:dyDescent="0.25">
      <c r="D464" s="9"/>
    </row>
    <row r="465" spans="4:4" x14ac:dyDescent="0.25">
      <c r="D465" s="9"/>
    </row>
    <row r="466" spans="4:4" x14ac:dyDescent="0.25">
      <c r="D466" s="9"/>
    </row>
    <row r="467" spans="4:4" x14ac:dyDescent="0.25">
      <c r="D467" s="9"/>
    </row>
    <row r="468" spans="4:4" x14ac:dyDescent="0.25">
      <c r="D468" s="9"/>
    </row>
    <row r="469" spans="4:4" x14ac:dyDescent="0.25">
      <c r="D469" s="9"/>
    </row>
    <row r="470" spans="4:4" x14ac:dyDescent="0.25">
      <c r="D470" s="9"/>
    </row>
    <row r="471" spans="4:4" x14ac:dyDescent="0.25">
      <c r="D471" s="9"/>
    </row>
    <row r="472" spans="4:4" x14ac:dyDescent="0.25">
      <c r="D472" s="9"/>
    </row>
    <row r="473" spans="4:4" x14ac:dyDescent="0.25">
      <c r="D473" s="9"/>
    </row>
    <row r="474" spans="4:4" x14ac:dyDescent="0.25">
      <c r="D474" s="9"/>
    </row>
    <row r="475" spans="4:4" x14ac:dyDescent="0.25">
      <c r="D475" s="9"/>
    </row>
    <row r="476" spans="4:4" x14ac:dyDescent="0.25">
      <c r="D476" s="9"/>
    </row>
    <row r="477" spans="4:4" x14ac:dyDescent="0.25">
      <c r="D477" s="9"/>
    </row>
    <row r="478" spans="4:4" x14ac:dyDescent="0.25">
      <c r="D478" s="9"/>
    </row>
    <row r="479" spans="4:4" x14ac:dyDescent="0.25">
      <c r="D479" s="9"/>
    </row>
    <row r="480" spans="4:4" x14ac:dyDescent="0.25">
      <c r="D480" s="9"/>
    </row>
    <row r="481" spans="4:4" x14ac:dyDescent="0.25">
      <c r="D481" s="9"/>
    </row>
    <row r="482" spans="4:4" x14ac:dyDescent="0.25">
      <c r="D482" s="9"/>
    </row>
    <row r="483" spans="4:4" x14ac:dyDescent="0.25">
      <c r="D483" s="9"/>
    </row>
    <row r="484" spans="4:4" x14ac:dyDescent="0.25">
      <c r="D484" s="9"/>
    </row>
    <row r="485" spans="4:4" x14ac:dyDescent="0.25">
      <c r="D485" s="9"/>
    </row>
    <row r="486" spans="4:4" x14ac:dyDescent="0.25">
      <c r="D486" s="9"/>
    </row>
    <row r="487" spans="4:4" x14ac:dyDescent="0.25">
      <c r="D487" s="9"/>
    </row>
    <row r="488" spans="4:4" x14ac:dyDescent="0.25">
      <c r="D488" s="9"/>
    </row>
    <row r="489" spans="4:4" x14ac:dyDescent="0.25">
      <c r="D489" s="9"/>
    </row>
    <row r="490" spans="4:4" x14ac:dyDescent="0.25">
      <c r="D490" s="9"/>
    </row>
    <row r="491" spans="4:4" x14ac:dyDescent="0.25">
      <c r="D491" s="9"/>
    </row>
    <row r="492" spans="4:4" x14ac:dyDescent="0.25">
      <c r="D492" s="9"/>
    </row>
    <row r="493" spans="4:4" x14ac:dyDescent="0.25">
      <c r="D493" s="9"/>
    </row>
    <row r="494" spans="4:4" x14ac:dyDescent="0.25">
      <c r="D494" s="9"/>
    </row>
    <row r="495" spans="4:4" x14ac:dyDescent="0.25">
      <c r="D495" s="9"/>
    </row>
    <row r="496" spans="4:4" x14ac:dyDescent="0.25">
      <c r="D496" s="9"/>
    </row>
    <row r="497" spans="4:4" x14ac:dyDescent="0.25">
      <c r="D497" s="9"/>
    </row>
    <row r="498" spans="4:4" x14ac:dyDescent="0.25">
      <c r="D498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C5BD1-7728-4A8D-8519-D7C1CFC89AA3}">
  <dimension ref="B1:Q510"/>
  <sheetViews>
    <sheetView workbookViewId="0">
      <selection activeCell="G6" sqref="G6:H23"/>
    </sheetView>
  </sheetViews>
  <sheetFormatPr defaultRowHeight="15" x14ac:dyDescent="0.25"/>
  <cols>
    <col min="4" max="8" width="13.7109375" customWidth="1"/>
    <col min="10" max="10" width="12.28515625" bestFit="1" customWidth="1"/>
    <col min="11" max="11" width="14.42578125" customWidth="1"/>
    <col min="12" max="12" width="12.42578125" customWidth="1"/>
    <col min="16" max="16" width="15.7109375" customWidth="1"/>
    <col min="17" max="17" width="11.140625" bestFit="1" customWidth="1"/>
  </cols>
  <sheetData>
    <row r="1" spans="2:11" x14ac:dyDescent="0.25">
      <c r="D1" t="s">
        <v>4</v>
      </c>
      <c r="E1" t="s">
        <v>5</v>
      </c>
    </row>
    <row r="2" spans="2:11" x14ac:dyDescent="0.25">
      <c r="C2" t="s">
        <v>1</v>
      </c>
      <c r="D2" s="6">
        <v>0.60965999999999998</v>
      </c>
      <c r="E2" s="6">
        <v>0.37403999999999998</v>
      </c>
      <c r="F2" s="14">
        <f>(D2-E2)/E2</f>
        <v>0.62993262752646773</v>
      </c>
      <c r="G2" s="9">
        <v>45954</v>
      </c>
    </row>
    <row r="3" spans="2:11" x14ac:dyDescent="0.25">
      <c r="C3" t="s">
        <v>0</v>
      </c>
      <c r="D3" s="6">
        <v>0.55915999999999999</v>
      </c>
      <c r="E3" s="6">
        <v>0.33660000000000001</v>
      </c>
      <c r="F3" s="14">
        <f>(D3-E3)/E3</f>
        <v>0.66120023767082581</v>
      </c>
    </row>
    <row r="5" spans="2:11" x14ac:dyDescent="0.25">
      <c r="D5" t="s">
        <v>6</v>
      </c>
      <c r="E5" t="s">
        <v>7</v>
      </c>
      <c r="G5" t="s">
        <v>8</v>
      </c>
      <c r="H5" t="s">
        <v>9</v>
      </c>
    </row>
    <row r="6" spans="2:11" x14ac:dyDescent="0.25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29084.11</v>
      </c>
      <c r="H6" s="8">
        <v>923001.45</v>
      </c>
      <c r="J6" s="10">
        <f t="shared" ref="J6:J23" si="0">SUMIFS($E$27:$E$116,$D$27:$D$116,"&gt;="&amp;D6,$D$27:$D$116,"&lt;="&amp;E6)/F6</f>
        <v>0.5622206060606062</v>
      </c>
      <c r="K6" s="11">
        <f t="shared" ref="K6:K23" si="1">H6*J6</f>
        <v>518930.4346138183</v>
      </c>
    </row>
    <row r="7" spans="2:11" x14ac:dyDescent="0.25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21015.09</v>
      </c>
      <c r="H7" s="8">
        <v>527259.88</v>
      </c>
      <c r="J7" s="10">
        <f t="shared" si="0"/>
        <v>0.5637509090909093</v>
      </c>
      <c r="K7" s="11">
        <f t="shared" si="1"/>
        <v>297243.23667716375</v>
      </c>
    </row>
    <row r="8" spans="2:11" x14ac:dyDescent="0.25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24145.66</v>
      </c>
      <c r="H8" s="8">
        <v>670617.46</v>
      </c>
      <c r="J8" s="10">
        <f t="shared" si="0"/>
        <v>0.56528121212121241</v>
      </c>
      <c r="K8" s="11">
        <f t="shared" si="1"/>
        <v>379087.45065844868</v>
      </c>
    </row>
    <row r="9" spans="2:11" x14ac:dyDescent="0.25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31561.279999999999</v>
      </c>
      <c r="H9" s="8">
        <v>900797.2699999999</v>
      </c>
      <c r="J9" s="10">
        <f t="shared" si="0"/>
        <v>0.56730516129032293</v>
      </c>
      <c r="K9" s="11">
        <f t="shared" si="1"/>
        <v>511026.94054723252</v>
      </c>
    </row>
    <row r="10" spans="2:11" x14ac:dyDescent="0.25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27261.13</v>
      </c>
      <c r="H10" s="8">
        <v>792484.93</v>
      </c>
      <c r="J10" s="10">
        <f t="shared" si="0"/>
        <v>0.56926000000000021</v>
      </c>
      <c r="K10" s="11">
        <f t="shared" si="1"/>
        <v>451129.97125180019</v>
      </c>
    </row>
    <row r="11" spans="2:11" x14ac:dyDescent="0.25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21521.14</v>
      </c>
      <c r="H11" s="8">
        <v>710142.63</v>
      </c>
      <c r="J11" s="10">
        <f t="shared" si="0"/>
        <v>0.57336312500000031</v>
      </c>
      <c r="K11" s="11">
        <f t="shared" si="1"/>
        <v>407169.59753251896</v>
      </c>
    </row>
    <row r="12" spans="2:11" x14ac:dyDescent="0.25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35029.9</v>
      </c>
      <c r="H12" s="8">
        <v>1360439.72</v>
      </c>
      <c r="J12" s="10">
        <f t="shared" si="0"/>
        <v>0.57494125000000029</v>
      </c>
      <c r="K12" s="11">
        <f t="shared" si="1"/>
        <v>782172.91316645034</v>
      </c>
    </row>
    <row r="13" spans="2:11" x14ac:dyDescent="0.25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29427.87</v>
      </c>
      <c r="H13" s="8">
        <v>1256570.97</v>
      </c>
      <c r="J13" s="10">
        <f t="shared" si="0"/>
        <v>0.57767666666666684</v>
      </c>
      <c r="K13" s="11">
        <f t="shared" si="1"/>
        <v>725891.72937970015</v>
      </c>
    </row>
    <row r="14" spans="2:11" x14ac:dyDescent="0.25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24972.21</v>
      </c>
      <c r="H14" s="8">
        <v>1132249.3999999999</v>
      </c>
      <c r="J14" s="10">
        <f t="shared" si="0"/>
        <v>0.5793600000000001</v>
      </c>
      <c r="K14" s="11">
        <f t="shared" si="1"/>
        <v>655980.012384</v>
      </c>
    </row>
    <row r="15" spans="2:11" x14ac:dyDescent="0.25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23869.77</v>
      </c>
      <c r="H15" s="8">
        <v>1223855.6099999999</v>
      </c>
      <c r="J15" s="10">
        <f t="shared" si="0"/>
        <v>0.58179793103448285</v>
      </c>
      <c r="K15" s="11">
        <f t="shared" si="1"/>
        <v>712036.66178294481</v>
      </c>
    </row>
    <row r="16" spans="2:11" x14ac:dyDescent="0.25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26115.11</v>
      </c>
      <c r="H16" s="8">
        <v>1150542.6100000001</v>
      </c>
      <c r="J16" s="10">
        <f t="shared" si="0"/>
        <v>0.58522451612903237</v>
      </c>
      <c r="K16" s="11">
        <f t="shared" si="1"/>
        <v>673325.74222308409</v>
      </c>
    </row>
    <row r="17" spans="2:17" x14ac:dyDescent="0.25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30198.99</v>
      </c>
      <c r="H17" s="8">
        <v>1425595.56</v>
      </c>
      <c r="J17" s="10">
        <f t="shared" si="0"/>
        <v>0.58876344827586213</v>
      </c>
      <c r="K17" s="11">
        <f t="shared" si="1"/>
        <v>839338.55775235873</v>
      </c>
    </row>
    <row r="18" spans="2:17" x14ac:dyDescent="0.25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26663.25</v>
      </c>
      <c r="H18" s="8">
        <v>1180735.24</v>
      </c>
      <c r="J18" s="10">
        <f t="shared" si="0"/>
        <v>0.59050482758620704</v>
      </c>
      <c r="K18" s="11">
        <f t="shared" si="1"/>
        <v>697229.85932115873</v>
      </c>
    </row>
    <row r="19" spans="2:17" x14ac:dyDescent="0.25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30895.03</v>
      </c>
      <c r="H19" s="8">
        <v>1373116.6900000002</v>
      </c>
      <c r="J19" s="10">
        <f t="shared" si="0"/>
        <v>0.59342785714285717</v>
      </c>
      <c r="K19" s="11">
        <f t="shared" si="1"/>
        <v>814845.69495379296</v>
      </c>
    </row>
    <row r="20" spans="2:17" x14ac:dyDescent="0.25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42160.38</v>
      </c>
      <c r="H20" s="8">
        <v>1917780.4200000002</v>
      </c>
      <c r="J20" s="10">
        <f t="shared" si="0"/>
        <v>0.59523142857142852</v>
      </c>
      <c r="K20" s="11">
        <f t="shared" si="1"/>
        <v>1141523.1790829143</v>
      </c>
    </row>
    <row r="21" spans="2:17" x14ac:dyDescent="0.25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24595.85</v>
      </c>
      <c r="H21" s="8">
        <v>1055577.8399999999</v>
      </c>
      <c r="J21" s="10">
        <f t="shared" si="0"/>
        <v>0.60064214285714279</v>
      </c>
      <c r="K21" s="11">
        <f t="shared" si="1"/>
        <v>634024.53577011416</v>
      </c>
    </row>
    <row r="22" spans="2:17" x14ac:dyDescent="0.25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28667.64</v>
      </c>
      <c r="H22" s="8">
        <v>1406292.39</v>
      </c>
      <c r="J22" s="10">
        <f t="shared" si="0"/>
        <v>0.60244571428571436</v>
      </c>
      <c r="K22" s="11">
        <f t="shared" si="1"/>
        <v>847214.82338811434</v>
      </c>
      <c r="L22" t="s">
        <v>10</v>
      </c>
      <c r="P22" t="s">
        <v>11</v>
      </c>
      <c r="Q22" t="s">
        <v>12</v>
      </c>
    </row>
    <row r="23" spans="2:17" x14ac:dyDescent="0.25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27018.2</v>
      </c>
      <c r="H23" s="8">
        <v>1254887.6299999999</v>
      </c>
      <c r="J23" s="10">
        <f t="shared" si="0"/>
        <v>0.60424928571428571</v>
      </c>
      <c r="K23" s="11">
        <f t="shared" si="1"/>
        <v>758264.95407919283</v>
      </c>
      <c r="L23" s="16">
        <f>SUM(K6:K23)</f>
        <v>11846436.294564806</v>
      </c>
      <c r="M23" s="12">
        <f>AVERAGE(J6:J23)</f>
        <v>0.58196922676815177</v>
      </c>
      <c r="P23" s="17">
        <f>'Blended old and new - West (2)'!L23</f>
        <v>10711661.977336546</v>
      </c>
      <c r="Q23" s="11">
        <f>L23-P23</f>
        <v>1134774.3172282595</v>
      </c>
    </row>
    <row r="24" spans="2:17" x14ac:dyDescent="0.25">
      <c r="B24" s="1"/>
      <c r="C24" s="1"/>
      <c r="D24" s="7"/>
      <c r="E24" s="7"/>
      <c r="F24" s="2"/>
      <c r="G24" s="8"/>
      <c r="H24" s="8"/>
      <c r="J24" s="10"/>
      <c r="K24" s="11"/>
      <c r="Q24" s="18">
        <f>Q23/P23</f>
        <v>0.10593821198140729</v>
      </c>
    </row>
    <row r="27" spans="2:17" x14ac:dyDescent="0.25">
      <c r="D27" s="9">
        <v>45931</v>
      </c>
      <c r="E27" s="6">
        <f t="shared" ref="E27:E52" si="2">$D$3</f>
        <v>0.55915999999999999</v>
      </c>
    </row>
    <row r="28" spans="2:17" x14ac:dyDescent="0.25">
      <c r="D28" s="9">
        <v>45932</v>
      </c>
      <c r="E28" s="6">
        <f t="shared" si="2"/>
        <v>0.55915999999999999</v>
      </c>
    </row>
    <row r="29" spans="2:17" x14ac:dyDescent="0.25">
      <c r="D29" s="9">
        <v>45933</v>
      </c>
      <c r="E29" s="6">
        <f t="shared" si="2"/>
        <v>0.55915999999999999</v>
      </c>
    </row>
    <row r="30" spans="2:17" x14ac:dyDescent="0.25">
      <c r="D30" s="9">
        <v>45934</v>
      </c>
      <c r="E30" s="6">
        <f t="shared" si="2"/>
        <v>0.55915999999999999</v>
      </c>
    </row>
    <row r="31" spans="2:17" x14ac:dyDescent="0.25">
      <c r="D31" s="9">
        <v>45935</v>
      </c>
      <c r="E31" s="6">
        <f t="shared" si="2"/>
        <v>0.55915999999999999</v>
      </c>
    </row>
    <row r="32" spans="2:17" x14ac:dyDescent="0.25">
      <c r="D32" s="9">
        <v>45936</v>
      </c>
      <c r="E32" s="6">
        <f t="shared" si="2"/>
        <v>0.55915999999999999</v>
      </c>
    </row>
    <row r="33" spans="4:5" x14ac:dyDescent="0.25">
      <c r="D33" s="9">
        <v>45937</v>
      </c>
      <c r="E33" s="6">
        <f t="shared" si="2"/>
        <v>0.55915999999999999</v>
      </c>
    </row>
    <row r="34" spans="4:5" x14ac:dyDescent="0.25">
      <c r="D34" s="9">
        <v>45938</v>
      </c>
      <c r="E34" s="6">
        <f t="shared" si="2"/>
        <v>0.55915999999999999</v>
      </c>
    </row>
    <row r="35" spans="4:5" x14ac:dyDescent="0.25">
      <c r="D35" s="9">
        <v>45939</v>
      </c>
      <c r="E35" s="6">
        <f t="shared" si="2"/>
        <v>0.55915999999999999</v>
      </c>
    </row>
    <row r="36" spans="4:5" x14ac:dyDescent="0.25">
      <c r="D36" s="9">
        <v>45940</v>
      </c>
      <c r="E36" s="6">
        <f t="shared" si="2"/>
        <v>0.55915999999999999</v>
      </c>
    </row>
    <row r="37" spans="4:5" x14ac:dyDescent="0.25">
      <c r="D37" s="9">
        <v>45941</v>
      </c>
      <c r="E37" s="6">
        <f t="shared" si="2"/>
        <v>0.55915999999999999</v>
      </c>
    </row>
    <row r="38" spans="4:5" x14ac:dyDescent="0.25">
      <c r="D38" s="9">
        <v>45942</v>
      </c>
      <c r="E38" s="6">
        <f t="shared" si="2"/>
        <v>0.55915999999999999</v>
      </c>
    </row>
    <row r="39" spans="4:5" x14ac:dyDescent="0.25">
      <c r="D39" s="9">
        <v>45943</v>
      </c>
      <c r="E39" s="6">
        <f t="shared" si="2"/>
        <v>0.55915999999999999</v>
      </c>
    </row>
    <row r="40" spans="4:5" x14ac:dyDescent="0.25">
      <c r="D40" s="9">
        <v>45944</v>
      </c>
      <c r="E40" s="6">
        <f t="shared" si="2"/>
        <v>0.55915999999999999</v>
      </c>
    </row>
    <row r="41" spans="4:5" x14ac:dyDescent="0.25">
      <c r="D41" s="9">
        <v>45945</v>
      </c>
      <c r="E41" s="6">
        <f t="shared" si="2"/>
        <v>0.55915999999999999</v>
      </c>
    </row>
    <row r="42" spans="4:5" x14ac:dyDescent="0.25">
      <c r="D42" s="9">
        <v>45946</v>
      </c>
      <c r="E42" s="6">
        <f t="shared" si="2"/>
        <v>0.55915999999999999</v>
      </c>
    </row>
    <row r="43" spans="4:5" x14ac:dyDescent="0.25">
      <c r="D43" s="9">
        <v>45947</v>
      </c>
      <c r="E43" s="6">
        <f t="shared" si="2"/>
        <v>0.55915999999999999</v>
      </c>
    </row>
    <row r="44" spans="4:5" x14ac:dyDescent="0.25">
      <c r="D44" s="9">
        <v>45948</v>
      </c>
      <c r="E44" s="6">
        <f t="shared" si="2"/>
        <v>0.55915999999999999</v>
      </c>
    </row>
    <row r="45" spans="4:5" x14ac:dyDescent="0.25">
      <c r="D45" s="9">
        <v>45949</v>
      </c>
      <c r="E45" s="6">
        <f t="shared" si="2"/>
        <v>0.55915999999999999</v>
      </c>
    </row>
    <row r="46" spans="4:5" x14ac:dyDescent="0.25">
      <c r="D46" s="9">
        <v>45950</v>
      </c>
      <c r="E46" s="6">
        <f t="shared" si="2"/>
        <v>0.55915999999999999</v>
      </c>
    </row>
    <row r="47" spans="4:5" x14ac:dyDescent="0.25">
      <c r="D47" s="9">
        <v>45951</v>
      </c>
      <c r="E47" s="6">
        <f t="shared" si="2"/>
        <v>0.55915999999999999</v>
      </c>
    </row>
    <row r="48" spans="4:5" x14ac:dyDescent="0.25">
      <c r="D48" s="9">
        <v>45952</v>
      </c>
      <c r="E48" s="6">
        <f t="shared" si="2"/>
        <v>0.55915999999999999</v>
      </c>
    </row>
    <row r="49" spans="4:5" x14ac:dyDescent="0.25">
      <c r="D49" s="9">
        <v>45953</v>
      </c>
      <c r="E49" s="6">
        <f t="shared" si="2"/>
        <v>0.55915999999999999</v>
      </c>
    </row>
    <row r="50" spans="4:5" x14ac:dyDescent="0.25">
      <c r="D50" s="9">
        <v>45954</v>
      </c>
      <c r="E50" s="6">
        <f t="shared" si="2"/>
        <v>0.55915999999999999</v>
      </c>
    </row>
    <row r="51" spans="4:5" x14ac:dyDescent="0.25">
      <c r="D51" s="9">
        <v>45955</v>
      </c>
      <c r="E51" s="6">
        <f t="shared" si="2"/>
        <v>0.55915999999999999</v>
      </c>
    </row>
    <row r="52" spans="4:5" x14ac:dyDescent="0.25">
      <c r="D52" s="9">
        <v>45956</v>
      </c>
      <c r="E52" s="6">
        <f t="shared" si="2"/>
        <v>0.55915999999999999</v>
      </c>
    </row>
    <row r="53" spans="4:5" x14ac:dyDescent="0.25">
      <c r="D53" s="9">
        <v>45957</v>
      </c>
      <c r="E53" s="6">
        <f t="shared" ref="E53:E57" si="3">$D$3</f>
        <v>0.55915999999999999</v>
      </c>
    </row>
    <row r="54" spans="4:5" x14ac:dyDescent="0.25">
      <c r="D54" s="9">
        <v>45958</v>
      </c>
      <c r="E54" s="6">
        <f t="shared" si="3"/>
        <v>0.55915999999999999</v>
      </c>
    </row>
    <row r="55" spans="4:5" x14ac:dyDescent="0.25">
      <c r="D55" s="9">
        <v>45959</v>
      </c>
      <c r="E55" s="6">
        <f t="shared" si="3"/>
        <v>0.55915999999999999</v>
      </c>
    </row>
    <row r="56" spans="4:5" x14ac:dyDescent="0.25">
      <c r="D56" s="9">
        <v>45960</v>
      </c>
      <c r="E56" s="6">
        <f t="shared" si="3"/>
        <v>0.55915999999999999</v>
      </c>
    </row>
    <row r="57" spans="4:5" x14ac:dyDescent="0.25">
      <c r="D57" s="9">
        <v>45961</v>
      </c>
      <c r="E57" s="6">
        <f t="shared" si="3"/>
        <v>0.55915999999999999</v>
      </c>
    </row>
    <row r="58" spans="4:5" x14ac:dyDescent="0.25">
      <c r="D58" s="9">
        <v>45962</v>
      </c>
      <c r="E58" s="6">
        <f>$D$2</f>
        <v>0.60965999999999998</v>
      </c>
    </row>
    <row r="59" spans="4:5" x14ac:dyDescent="0.25">
      <c r="D59" s="9">
        <v>45963</v>
      </c>
      <c r="E59" s="6">
        <f t="shared" ref="E59:E87" si="4">$D$2</f>
        <v>0.60965999999999998</v>
      </c>
    </row>
    <row r="60" spans="4:5" x14ac:dyDescent="0.25">
      <c r="D60" s="9">
        <v>45964</v>
      </c>
      <c r="E60" s="6">
        <f t="shared" si="4"/>
        <v>0.60965999999999998</v>
      </c>
    </row>
    <row r="61" spans="4:5" x14ac:dyDescent="0.25">
      <c r="D61" s="9">
        <v>45965</v>
      </c>
      <c r="E61" s="6">
        <f t="shared" si="4"/>
        <v>0.60965999999999998</v>
      </c>
    </row>
    <row r="62" spans="4:5" x14ac:dyDescent="0.25">
      <c r="D62" s="9">
        <v>45966</v>
      </c>
      <c r="E62" s="6">
        <f t="shared" si="4"/>
        <v>0.60965999999999998</v>
      </c>
    </row>
    <row r="63" spans="4:5" x14ac:dyDescent="0.25">
      <c r="D63" s="9">
        <v>45967</v>
      </c>
      <c r="E63" s="6">
        <f t="shared" si="4"/>
        <v>0.60965999999999998</v>
      </c>
    </row>
    <row r="64" spans="4:5" x14ac:dyDescent="0.25">
      <c r="D64" s="9">
        <v>45968</v>
      </c>
      <c r="E64" s="6">
        <f t="shared" si="4"/>
        <v>0.60965999999999998</v>
      </c>
    </row>
    <row r="65" spans="4:5" x14ac:dyDescent="0.25">
      <c r="D65" s="9">
        <v>45969</v>
      </c>
      <c r="E65" s="6">
        <f t="shared" si="4"/>
        <v>0.60965999999999998</v>
      </c>
    </row>
    <row r="66" spans="4:5" x14ac:dyDescent="0.25">
      <c r="D66" s="9">
        <v>45970</v>
      </c>
      <c r="E66" s="6">
        <f t="shared" si="4"/>
        <v>0.60965999999999998</v>
      </c>
    </row>
    <row r="67" spans="4:5" x14ac:dyDescent="0.25">
      <c r="D67" s="9">
        <v>45971</v>
      </c>
      <c r="E67" s="6">
        <f t="shared" si="4"/>
        <v>0.60965999999999998</v>
      </c>
    </row>
    <row r="68" spans="4:5" x14ac:dyDescent="0.25">
      <c r="D68" s="9">
        <v>45972</v>
      </c>
      <c r="E68" s="6">
        <f t="shared" si="4"/>
        <v>0.60965999999999998</v>
      </c>
    </row>
    <row r="69" spans="4:5" x14ac:dyDescent="0.25">
      <c r="D69" s="9">
        <v>45973</v>
      </c>
      <c r="E69" s="6">
        <f t="shared" si="4"/>
        <v>0.60965999999999998</v>
      </c>
    </row>
    <row r="70" spans="4:5" x14ac:dyDescent="0.25">
      <c r="D70" s="9">
        <v>45974</v>
      </c>
      <c r="E70" s="6">
        <f t="shared" si="4"/>
        <v>0.60965999999999998</v>
      </c>
    </row>
    <row r="71" spans="4:5" x14ac:dyDescent="0.25">
      <c r="D71" s="9">
        <v>45975</v>
      </c>
      <c r="E71" s="6">
        <f t="shared" si="4"/>
        <v>0.60965999999999998</v>
      </c>
    </row>
    <row r="72" spans="4:5" x14ac:dyDescent="0.25">
      <c r="D72" s="9">
        <v>45976</v>
      </c>
      <c r="E72" s="6">
        <f t="shared" si="4"/>
        <v>0.60965999999999998</v>
      </c>
    </row>
    <row r="73" spans="4:5" x14ac:dyDescent="0.25">
      <c r="D73" s="9">
        <v>45977</v>
      </c>
      <c r="E73" s="6">
        <f t="shared" si="4"/>
        <v>0.60965999999999998</v>
      </c>
    </row>
    <row r="74" spans="4:5" x14ac:dyDescent="0.25">
      <c r="D74" s="9">
        <v>45978</v>
      </c>
      <c r="E74" s="6">
        <f t="shared" si="4"/>
        <v>0.60965999999999998</v>
      </c>
    </row>
    <row r="75" spans="4:5" x14ac:dyDescent="0.25">
      <c r="D75" s="9">
        <v>45979</v>
      </c>
      <c r="E75" s="6">
        <f t="shared" si="4"/>
        <v>0.60965999999999998</v>
      </c>
    </row>
    <row r="76" spans="4:5" x14ac:dyDescent="0.25">
      <c r="D76" s="9">
        <v>45980</v>
      </c>
      <c r="E76" s="6">
        <f t="shared" si="4"/>
        <v>0.60965999999999998</v>
      </c>
    </row>
    <row r="77" spans="4:5" x14ac:dyDescent="0.25">
      <c r="D77" s="9">
        <v>45981</v>
      </c>
      <c r="E77" s="6">
        <f t="shared" si="4"/>
        <v>0.60965999999999998</v>
      </c>
    </row>
    <row r="78" spans="4:5" x14ac:dyDescent="0.25">
      <c r="D78" s="9">
        <v>45982</v>
      </c>
      <c r="E78" s="6">
        <f t="shared" si="4"/>
        <v>0.60965999999999998</v>
      </c>
    </row>
    <row r="79" spans="4:5" x14ac:dyDescent="0.25">
      <c r="D79" s="9">
        <v>45983</v>
      </c>
      <c r="E79" s="6">
        <f t="shared" si="4"/>
        <v>0.60965999999999998</v>
      </c>
    </row>
    <row r="80" spans="4:5" x14ac:dyDescent="0.25">
      <c r="D80" s="9">
        <v>45984</v>
      </c>
      <c r="E80" s="6">
        <f t="shared" si="4"/>
        <v>0.60965999999999998</v>
      </c>
    </row>
    <row r="81" spans="4:5" x14ac:dyDescent="0.25">
      <c r="D81" s="9">
        <v>45985</v>
      </c>
      <c r="E81" s="6">
        <f t="shared" si="4"/>
        <v>0.60965999999999998</v>
      </c>
    </row>
    <row r="82" spans="4:5" x14ac:dyDescent="0.25">
      <c r="D82" s="9">
        <v>45986</v>
      </c>
      <c r="E82" s="6">
        <f t="shared" si="4"/>
        <v>0.60965999999999998</v>
      </c>
    </row>
    <row r="83" spans="4:5" x14ac:dyDescent="0.25">
      <c r="D83" s="9">
        <v>45987</v>
      </c>
      <c r="E83" s="6">
        <f t="shared" si="4"/>
        <v>0.60965999999999998</v>
      </c>
    </row>
    <row r="84" spans="4:5" x14ac:dyDescent="0.25">
      <c r="D84" s="9">
        <v>45988</v>
      </c>
      <c r="E84" s="6">
        <f t="shared" si="4"/>
        <v>0.60965999999999998</v>
      </c>
    </row>
    <row r="85" spans="4:5" x14ac:dyDescent="0.25">
      <c r="D85" s="9">
        <v>45989</v>
      </c>
      <c r="E85" s="6">
        <f t="shared" si="4"/>
        <v>0.60965999999999998</v>
      </c>
    </row>
    <row r="86" spans="4:5" x14ac:dyDescent="0.25">
      <c r="D86" s="9">
        <v>45990</v>
      </c>
      <c r="E86" s="6">
        <f t="shared" si="4"/>
        <v>0.60965999999999998</v>
      </c>
    </row>
    <row r="87" spans="4:5" x14ac:dyDescent="0.25">
      <c r="D87" s="9">
        <v>45991</v>
      </c>
      <c r="E87" s="6">
        <f t="shared" si="4"/>
        <v>0.60965999999999998</v>
      </c>
    </row>
    <row r="88" spans="4:5" x14ac:dyDescent="0.25">
      <c r="D88" s="9"/>
      <c r="E88" s="6"/>
    </row>
    <row r="89" spans="4:5" x14ac:dyDescent="0.25">
      <c r="D89" s="9"/>
      <c r="E89" s="6"/>
    </row>
    <row r="90" spans="4:5" x14ac:dyDescent="0.25">
      <c r="D90" s="9"/>
      <c r="E90" s="6"/>
    </row>
    <row r="91" spans="4:5" x14ac:dyDescent="0.25">
      <c r="D91" s="9"/>
      <c r="E91" s="6"/>
    </row>
    <row r="92" spans="4:5" x14ac:dyDescent="0.25">
      <c r="D92" s="9"/>
      <c r="E92" s="6"/>
    </row>
    <row r="93" spans="4:5" x14ac:dyDescent="0.25">
      <c r="D93" s="9"/>
      <c r="E93" s="6"/>
    </row>
    <row r="94" spans="4:5" x14ac:dyDescent="0.25">
      <c r="D94" s="9"/>
      <c r="E94" s="6"/>
    </row>
    <row r="95" spans="4:5" x14ac:dyDescent="0.25">
      <c r="D95" s="9"/>
      <c r="E95" s="6"/>
    </row>
    <row r="96" spans="4:5" x14ac:dyDescent="0.25">
      <c r="D96" s="9"/>
      <c r="E96" s="6"/>
    </row>
    <row r="97" spans="4:5" x14ac:dyDescent="0.25">
      <c r="D97" s="9"/>
      <c r="E97" s="6"/>
    </row>
    <row r="98" spans="4:5" x14ac:dyDescent="0.25">
      <c r="D98" s="9"/>
      <c r="E98" s="6"/>
    </row>
    <row r="99" spans="4:5" x14ac:dyDescent="0.25">
      <c r="D99" s="9"/>
      <c r="E99" s="6"/>
    </row>
    <row r="100" spans="4:5" x14ac:dyDescent="0.25">
      <c r="D100" s="9"/>
      <c r="E100" s="6"/>
    </row>
    <row r="101" spans="4:5" x14ac:dyDescent="0.25">
      <c r="D101" s="9"/>
      <c r="E101" s="6"/>
    </row>
    <row r="102" spans="4:5" x14ac:dyDescent="0.25">
      <c r="D102" s="9"/>
      <c r="E102" s="6"/>
    </row>
    <row r="103" spans="4:5" x14ac:dyDescent="0.25">
      <c r="D103" s="9"/>
      <c r="E103" s="6"/>
    </row>
    <row r="104" spans="4:5" x14ac:dyDescent="0.25">
      <c r="D104" s="9"/>
      <c r="E104" s="6"/>
    </row>
    <row r="105" spans="4:5" x14ac:dyDescent="0.25">
      <c r="D105" s="9"/>
      <c r="E105" s="6"/>
    </row>
    <row r="106" spans="4:5" x14ac:dyDescent="0.25">
      <c r="D106" s="9"/>
      <c r="E106" s="6"/>
    </row>
    <row r="107" spans="4:5" x14ac:dyDescent="0.25">
      <c r="D107" s="9"/>
      <c r="E107" s="6"/>
    </row>
    <row r="108" spans="4:5" x14ac:dyDescent="0.25">
      <c r="D108" s="9"/>
      <c r="E108" s="6"/>
    </row>
    <row r="109" spans="4:5" x14ac:dyDescent="0.25">
      <c r="D109" s="9"/>
      <c r="E109" s="6"/>
    </row>
    <row r="110" spans="4:5" x14ac:dyDescent="0.25">
      <c r="D110" s="9"/>
      <c r="E110" s="6"/>
    </row>
    <row r="111" spans="4:5" x14ac:dyDescent="0.25">
      <c r="D111" s="9"/>
      <c r="E111" s="6"/>
    </row>
    <row r="112" spans="4:5" x14ac:dyDescent="0.25">
      <c r="D112" s="9"/>
      <c r="E112" s="6"/>
    </row>
    <row r="113" spans="4:5" x14ac:dyDescent="0.25">
      <c r="D113" s="9"/>
      <c r="E113" s="6"/>
    </row>
    <row r="114" spans="4:5" x14ac:dyDescent="0.25">
      <c r="D114" s="9"/>
      <c r="E114" s="6"/>
    </row>
    <row r="115" spans="4:5" x14ac:dyDescent="0.25">
      <c r="D115" s="9"/>
      <c r="E115" s="6"/>
    </row>
    <row r="116" spans="4:5" x14ac:dyDescent="0.25">
      <c r="D116" s="9"/>
      <c r="E116" s="6"/>
    </row>
    <row r="146" spans="4:4" x14ac:dyDescent="0.25">
      <c r="D146" s="9"/>
    </row>
    <row r="147" spans="4:4" x14ac:dyDescent="0.25">
      <c r="D147" s="9"/>
    </row>
    <row r="148" spans="4:4" x14ac:dyDescent="0.25">
      <c r="D148" s="9"/>
    </row>
    <row r="149" spans="4:4" x14ac:dyDescent="0.25">
      <c r="D149" s="9"/>
    </row>
    <row r="150" spans="4:4" x14ac:dyDescent="0.25">
      <c r="D150" s="9"/>
    </row>
    <row r="151" spans="4:4" x14ac:dyDescent="0.25">
      <c r="D151" s="9"/>
    </row>
    <row r="152" spans="4:4" x14ac:dyDescent="0.25">
      <c r="D152" s="9"/>
    </row>
    <row r="153" spans="4:4" x14ac:dyDescent="0.25">
      <c r="D153" s="9"/>
    </row>
    <row r="154" spans="4:4" x14ac:dyDescent="0.25">
      <c r="D154" s="9"/>
    </row>
    <row r="155" spans="4:4" x14ac:dyDescent="0.25">
      <c r="D155" s="9"/>
    </row>
    <row r="156" spans="4:4" x14ac:dyDescent="0.25">
      <c r="D156" s="9"/>
    </row>
    <row r="157" spans="4:4" x14ac:dyDescent="0.25">
      <c r="D157" s="9"/>
    </row>
    <row r="158" spans="4:4" x14ac:dyDescent="0.25">
      <c r="D158" s="9"/>
    </row>
    <row r="159" spans="4:4" x14ac:dyDescent="0.25">
      <c r="D159" s="9"/>
    </row>
    <row r="160" spans="4:4" x14ac:dyDescent="0.25">
      <c r="D160" s="9"/>
    </row>
    <row r="161" spans="4:4" x14ac:dyDescent="0.25">
      <c r="D161" s="9"/>
    </row>
    <row r="162" spans="4:4" x14ac:dyDescent="0.25">
      <c r="D162" s="9"/>
    </row>
    <row r="163" spans="4:4" x14ac:dyDescent="0.25">
      <c r="D163" s="9"/>
    </row>
    <row r="164" spans="4:4" x14ac:dyDescent="0.25">
      <c r="D164" s="9"/>
    </row>
    <row r="165" spans="4:4" x14ac:dyDescent="0.25">
      <c r="D165" s="9"/>
    </row>
    <row r="166" spans="4:4" x14ac:dyDescent="0.25">
      <c r="D166" s="9"/>
    </row>
    <row r="167" spans="4:4" x14ac:dyDescent="0.25">
      <c r="D167" s="9"/>
    </row>
    <row r="168" spans="4:4" x14ac:dyDescent="0.25">
      <c r="D168" s="9"/>
    </row>
    <row r="169" spans="4:4" x14ac:dyDescent="0.25">
      <c r="D169" s="9"/>
    </row>
    <row r="170" spans="4:4" x14ac:dyDescent="0.25">
      <c r="D170" s="9"/>
    </row>
    <row r="171" spans="4:4" x14ac:dyDescent="0.25">
      <c r="D171" s="9"/>
    </row>
    <row r="172" spans="4:4" x14ac:dyDescent="0.25">
      <c r="D172" s="9"/>
    </row>
    <row r="173" spans="4:4" x14ac:dyDescent="0.25">
      <c r="D173" s="9"/>
    </row>
    <row r="174" spans="4:4" x14ac:dyDescent="0.25">
      <c r="D174" s="9"/>
    </row>
    <row r="175" spans="4:4" x14ac:dyDescent="0.25">
      <c r="D175" s="9"/>
    </row>
    <row r="176" spans="4:4" x14ac:dyDescent="0.25">
      <c r="D176" s="9"/>
    </row>
    <row r="177" spans="4:4" x14ac:dyDescent="0.25">
      <c r="D177" s="9"/>
    </row>
    <row r="178" spans="4:4" x14ac:dyDescent="0.25">
      <c r="D178" s="9"/>
    </row>
    <row r="179" spans="4:4" x14ac:dyDescent="0.25">
      <c r="D179" s="9"/>
    </row>
    <row r="180" spans="4:4" x14ac:dyDescent="0.25">
      <c r="D180" s="9"/>
    </row>
    <row r="181" spans="4:4" x14ac:dyDescent="0.25">
      <c r="D181" s="9"/>
    </row>
    <row r="182" spans="4:4" x14ac:dyDescent="0.25">
      <c r="D182" s="9"/>
    </row>
    <row r="183" spans="4:4" x14ac:dyDescent="0.25">
      <c r="D183" s="9"/>
    </row>
    <row r="184" spans="4:4" x14ac:dyDescent="0.25">
      <c r="D184" s="9"/>
    </row>
    <row r="185" spans="4:4" x14ac:dyDescent="0.25">
      <c r="D185" s="9"/>
    </row>
    <row r="186" spans="4:4" x14ac:dyDescent="0.25">
      <c r="D186" s="9"/>
    </row>
    <row r="187" spans="4:4" x14ac:dyDescent="0.25">
      <c r="D187" s="9"/>
    </row>
    <row r="188" spans="4:4" x14ac:dyDescent="0.25">
      <c r="D188" s="9"/>
    </row>
    <row r="189" spans="4:4" x14ac:dyDescent="0.25">
      <c r="D189" s="9"/>
    </row>
    <row r="190" spans="4:4" x14ac:dyDescent="0.25">
      <c r="D190" s="9"/>
    </row>
    <row r="191" spans="4:4" x14ac:dyDescent="0.25">
      <c r="D191" s="9"/>
    </row>
    <row r="192" spans="4:4" x14ac:dyDescent="0.25">
      <c r="D192" s="9"/>
    </row>
    <row r="193" spans="4:4" x14ac:dyDescent="0.25">
      <c r="D193" s="9"/>
    </row>
    <row r="194" spans="4:4" x14ac:dyDescent="0.25">
      <c r="D194" s="9"/>
    </row>
    <row r="195" spans="4:4" x14ac:dyDescent="0.25">
      <c r="D195" s="9"/>
    </row>
    <row r="196" spans="4:4" x14ac:dyDescent="0.25">
      <c r="D196" s="9"/>
    </row>
    <row r="197" spans="4:4" x14ac:dyDescent="0.25">
      <c r="D197" s="9"/>
    </row>
    <row r="198" spans="4:4" x14ac:dyDescent="0.25">
      <c r="D198" s="9"/>
    </row>
    <row r="199" spans="4:4" x14ac:dyDescent="0.25">
      <c r="D199" s="9"/>
    </row>
    <row r="200" spans="4:4" x14ac:dyDescent="0.25">
      <c r="D200" s="9"/>
    </row>
    <row r="201" spans="4:4" x14ac:dyDescent="0.25">
      <c r="D201" s="9"/>
    </row>
    <row r="202" spans="4:4" x14ac:dyDescent="0.25">
      <c r="D202" s="9"/>
    </row>
    <row r="203" spans="4:4" x14ac:dyDescent="0.25">
      <c r="D203" s="9"/>
    </row>
    <row r="204" spans="4:4" x14ac:dyDescent="0.25">
      <c r="D204" s="9"/>
    </row>
    <row r="205" spans="4:4" x14ac:dyDescent="0.25">
      <c r="D205" s="9"/>
    </row>
    <row r="206" spans="4:4" x14ac:dyDescent="0.25">
      <c r="D206" s="9"/>
    </row>
    <row r="207" spans="4:4" x14ac:dyDescent="0.25">
      <c r="D207" s="9"/>
    </row>
    <row r="208" spans="4:4" x14ac:dyDescent="0.25">
      <c r="D208" s="9"/>
    </row>
    <row r="209" spans="4:4" x14ac:dyDescent="0.25">
      <c r="D209" s="9"/>
    </row>
    <row r="210" spans="4:4" x14ac:dyDescent="0.25">
      <c r="D210" s="9"/>
    </row>
    <row r="211" spans="4:4" x14ac:dyDescent="0.25">
      <c r="D211" s="9"/>
    </row>
    <row r="212" spans="4:4" x14ac:dyDescent="0.25">
      <c r="D212" s="9"/>
    </row>
    <row r="213" spans="4:4" x14ac:dyDescent="0.25">
      <c r="D213" s="9"/>
    </row>
    <row r="214" spans="4:4" x14ac:dyDescent="0.25">
      <c r="D214" s="9"/>
    </row>
    <row r="215" spans="4:4" x14ac:dyDescent="0.25">
      <c r="D215" s="9"/>
    </row>
    <row r="216" spans="4:4" x14ac:dyDescent="0.25">
      <c r="D216" s="9"/>
    </row>
    <row r="217" spans="4:4" x14ac:dyDescent="0.25">
      <c r="D217" s="9"/>
    </row>
    <row r="218" spans="4:4" x14ac:dyDescent="0.25">
      <c r="D218" s="9"/>
    </row>
    <row r="219" spans="4:4" x14ac:dyDescent="0.25">
      <c r="D219" s="9"/>
    </row>
    <row r="220" spans="4:4" x14ac:dyDescent="0.25">
      <c r="D220" s="9"/>
    </row>
    <row r="221" spans="4:4" x14ac:dyDescent="0.25">
      <c r="D221" s="9"/>
    </row>
    <row r="222" spans="4:4" x14ac:dyDescent="0.25">
      <c r="D222" s="9"/>
    </row>
    <row r="223" spans="4:4" x14ac:dyDescent="0.25">
      <c r="D223" s="9"/>
    </row>
    <row r="224" spans="4:4" x14ac:dyDescent="0.25">
      <c r="D224" s="9"/>
    </row>
    <row r="225" spans="4:4" x14ac:dyDescent="0.25">
      <c r="D225" s="9"/>
    </row>
    <row r="226" spans="4:4" x14ac:dyDescent="0.25">
      <c r="D226" s="9"/>
    </row>
    <row r="227" spans="4:4" x14ac:dyDescent="0.25">
      <c r="D227" s="9"/>
    </row>
    <row r="228" spans="4:4" x14ac:dyDescent="0.25">
      <c r="D228" s="9"/>
    </row>
    <row r="229" spans="4:4" x14ac:dyDescent="0.25">
      <c r="D229" s="9"/>
    </row>
    <row r="230" spans="4:4" x14ac:dyDescent="0.25">
      <c r="D230" s="9"/>
    </row>
    <row r="231" spans="4:4" x14ac:dyDescent="0.25">
      <c r="D231" s="9"/>
    </row>
    <row r="232" spans="4:4" x14ac:dyDescent="0.25">
      <c r="D232" s="9"/>
    </row>
    <row r="233" spans="4:4" x14ac:dyDescent="0.25">
      <c r="D233" s="9"/>
    </row>
    <row r="234" spans="4:4" x14ac:dyDescent="0.25">
      <c r="D234" s="9"/>
    </row>
    <row r="235" spans="4:4" x14ac:dyDescent="0.25">
      <c r="D235" s="9"/>
    </row>
    <row r="236" spans="4:4" x14ac:dyDescent="0.25">
      <c r="D236" s="9"/>
    </row>
    <row r="237" spans="4:4" x14ac:dyDescent="0.25">
      <c r="D237" s="9"/>
    </row>
    <row r="238" spans="4:4" x14ac:dyDescent="0.25">
      <c r="D238" s="9"/>
    </row>
    <row r="239" spans="4:4" x14ac:dyDescent="0.25">
      <c r="D239" s="9"/>
    </row>
    <row r="240" spans="4:4" x14ac:dyDescent="0.25">
      <c r="D240" s="9"/>
    </row>
    <row r="241" spans="4:4" x14ac:dyDescent="0.25">
      <c r="D241" s="9"/>
    </row>
    <row r="242" spans="4:4" x14ac:dyDescent="0.25">
      <c r="D242" s="9"/>
    </row>
    <row r="243" spans="4:4" x14ac:dyDescent="0.25">
      <c r="D243" s="9"/>
    </row>
    <row r="244" spans="4:4" x14ac:dyDescent="0.25">
      <c r="D244" s="9"/>
    </row>
    <row r="245" spans="4:4" x14ac:dyDescent="0.25">
      <c r="D245" s="9"/>
    </row>
    <row r="246" spans="4:4" x14ac:dyDescent="0.25">
      <c r="D246" s="9"/>
    </row>
    <row r="247" spans="4:4" x14ac:dyDescent="0.25">
      <c r="D247" s="9"/>
    </row>
    <row r="248" spans="4:4" x14ac:dyDescent="0.25">
      <c r="D248" s="9"/>
    </row>
    <row r="249" spans="4:4" x14ac:dyDescent="0.25">
      <c r="D249" s="9"/>
    </row>
    <row r="250" spans="4:4" x14ac:dyDescent="0.25">
      <c r="D250" s="9"/>
    </row>
    <row r="251" spans="4:4" x14ac:dyDescent="0.25">
      <c r="D251" s="9"/>
    </row>
    <row r="252" spans="4:4" x14ac:dyDescent="0.25">
      <c r="D252" s="9"/>
    </row>
    <row r="253" spans="4:4" x14ac:dyDescent="0.25">
      <c r="D253" s="9"/>
    </row>
    <row r="254" spans="4:4" x14ac:dyDescent="0.25">
      <c r="D254" s="9"/>
    </row>
    <row r="255" spans="4:4" x14ac:dyDescent="0.25">
      <c r="D255" s="9"/>
    </row>
    <row r="256" spans="4:4" x14ac:dyDescent="0.25">
      <c r="D256" s="9"/>
    </row>
    <row r="257" spans="4:4" x14ac:dyDescent="0.25">
      <c r="D257" s="9"/>
    </row>
    <row r="258" spans="4:4" x14ac:dyDescent="0.25">
      <c r="D258" s="9"/>
    </row>
    <row r="259" spans="4:4" x14ac:dyDescent="0.25">
      <c r="D259" s="9"/>
    </row>
    <row r="260" spans="4:4" x14ac:dyDescent="0.25">
      <c r="D260" s="9"/>
    </row>
    <row r="261" spans="4:4" x14ac:dyDescent="0.25">
      <c r="D261" s="9"/>
    </row>
    <row r="262" spans="4:4" x14ac:dyDescent="0.25">
      <c r="D262" s="9"/>
    </row>
    <row r="263" spans="4:4" x14ac:dyDescent="0.25">
      <c r="D263" s="9"/>
    </row>
    <row r="264" spans="4:4" x14ac:dyDescent="0.25">
      <c r="D264" s="9"/>
    </row>
    <row r="265" spans="4:4" x14ac:dyDescent="0.25">
      <c r="D265" s="9"/>
    </row>
    <row r="266" spans="4:4" x14ac:dyDescent="0.25">
      <c r="D266" s="9"/>
    </row>
    <row r="267" spans="4:4" x14ac:dyDescent="0.25">
      <c r="D267" s="9"/>
    </row>
    <row r="268" spans="4:4" x14ac:dyDescent="0.25">
      <c r="D268" s="9"/>
    </row>
    <row r="269" spans="4:4" x14ac:dyDescent="0.25">
      <c r="D269" s="9"/>
    </row>
    <row r="270" spans="4:4" x14ac:dyDescent="0.25">
      <c r="D270" s="9"/>
    </row>
    <row r="271" spans="4:4" x14ac:dyDescent="0.25">
      <c r="D271" s="9"/>
    </row>
    <row r="272" spans="4:4" x14ac:dyDescent="0.25">
      <c r="D272" s="9"/>
    </row>
    <row r="273" spans="4:4" x14ac:dyDescent="0.25">
      <c r="D273" s="9"/>
    </row>
    <row r="274" spans="4:4" x14ac:dyDescent="0.25">
      <c r="D274" s="9"/>
    </row>
    <row r="275" spans="4:4" x14ac:dyDescent="0.25">
      <c r="D275" s="9"/>
    </row>
    <row r="276" spans="4:4" x14ac:dyDescent="0.25">
      <c r="D276" s="9"/>
    </row>
    <row r="277" spans="4:4" x14ac:dyDescent="0.25">
      <c r="D277" s="9"/>
    </row>
    <row r="278" spans="4:4" x14ac:dyDescent="0.25">
      <c r="D278" s="9"/>
    </row>
    <row r="279" spans="4:4" x14ac:dyDescent="0.25">
      <c r="D279" s="9"/>
    </row>
    <row r="280" spans="4:4" x14ac:dyDescent="0.25">
      <c r="D280" s="9"/>
    </row>
    <row r="281" spans="4:4" x14ac:dyDescent="0.25">
      <c r="D281" s="9"/>
    </row>
    <row r="282" spans="4:4" x14ac:dyDescent="0.25">
      <c r="D282" s="9"/>
    </row>
    <row r="283" spans="4:4" x14ac:dyDescent="0.25">
      <c r="D283" s="9"/>
    </row>
    <row r="284" spans="4:4" x14ac:dyDescent="0.25">
      <c r="D284" s="9"/>
    </row>
    <row r="285" spans="4:4" x14ac:dyDescent="0.25">
      <c r="D285" s="9"/>
    </row>
    <row r="286" spans="4:4" x14ac:dyDescent="0.25">
      <c r="D286" s="9"/>
    </row>
    <row r="287" spans="4:4" x14ac:dyDescent="0.25">
      <c r="D287" s="9"/>
    </row>
    <row r="288" spans="4:4" x14ac:dyDescent="0.25">
      <c r="D288" s="9"/>
    </row>
    <row r="289" spans="4:4" x14ac:dyDescent="0.25">
      <c r="D289" s="9"/>
    </row>
    <row r="290" spans="4:4" x14ac:dyDescent="0.25">
      <c r="D290" s="9"/>
    </row>
    <row r="291" spans="4:4" x14ac:dyDescent="0.25">
      <c r="D291" s="9"/>
    </row>
    <row r="292" spans="4:4" x14ac:dyDescent="0.25">
      <c r="D292" s="9"/>
    </row>
    <row r="293" spans="4:4" x14ac:dyDescent="0.25">
      <c r="D293" s="9"/>
    </row>
    <row r="294" spans="4:4" x14ac:dyDescent="0.25">
      <c r="D294" s="9"/>
    </row>
    <row r="295" spans="4:4" x14ac:dyDescent="0.25">
      <c r="D295" s="9"/>
    </row>
    <row r="296" spans="4:4" x14ac:dyDescent="0.25">
      <c r="D296" s="9"/>
    </row>
    <row r="297" spans="4:4" x14ac:dyDescent="0.25">
      <c r="D297" s="9"/>
    </row>
    <row r="298" spans="4:4" x14ac:dyDescent="0.25">
      <c r="D298" s="9"/>
    </row>
    <row r="299" spans="4:4" x14ac:dyDescent="0.25">
      <c r="D299" s="9"/>
    </row>
    <row r="300" spans="4:4" x14ac:dyDescent="0.25">
      <c r="D300" s="9"/>
    </row>
    <row r="301" spans="4:4" x14ac:dyDescent="0.25">
      <c r="D301" s="9"/>
    </row>
    <row r="302" spans="4:4" x14ac:dyDescent="0.25">
      <c r="D302" s="9"/>
    </row>
    <row r="303" spans="4:4" x14ac:dyDescent="0.25">
      <c r="D303" s="9"/>
    </row>
    <row r="304" spans="4:4" x14ac:dyDescent="0.25">
      <c r="D304" s="9"/>
    </row>
    <row r="305" spans="4:4" x14ac:dyDescent="0.25">
      <c r="D305" s="9"/>
    </row>
    <row r="306" spans="4:4" x14ac:dyDescent="0.25">
      <c r="D306" s="9"/>
    </row>
    <row r="307" spans="4:4" x14ac:dyDescent="0.25">
      <c r="D307" s="9"/>
    </row>
    <row r="308" spans="4:4" x14ac:dyDescent="0.25">
      <c r="D308" s="9"/>
    </row>
    <row r="309" spans="4:4" x14ac:dyDescent="0.25">
      <c r="D309" s="9"/>
    </row>
    <row r="310" spans="4:4" x14ac:dyDescent="0.25">
      <c r="D310" s="9"/>
    </row>
    <row r="311" spans="4:4" x14ac:dyDescent="0.25">
      <c r="D311" s="9"/>
    </row>
    <row r="312" spans="4:4" x14ac:dyDescent="0.25">
      <c r="D312" s="9"/>
    </row>
    <row r="313" spans="4:4" x14ac:dyDescent="0.25">
      <c r="D313" s="9"/>
    </row>
    <row r="314" spans="4:4" x14ac:dyDescent="0.25">
      <c r="D314" s="9"/>
    </row>
    <row r="315" spans="4:4" x14ac:dyDescent="0.25">
      <c r="D315" s="9"/>
    </row>
    <row r="316" spans="4:4" x14ac:dyDescent="0.25">
      <c r="D316" s="9"/>
    </row>
    <row r="317" spans="4:4" x14ac:dyDescent="0.25">
      <c r="D317" s="9"/>
    </row>
    <row r="318" spans="4:4" x14ac:dyDescent="0.25">
      <c r="D318" s="9"/>
    </row>
    <row r="319" spans="4:4" x14ac:dyDescent="0.25">
      <c r="D319" s="9"/>
    </row>
    <row r="320" spans="4:4" x14ac:dyDescent="0.25">
      <c r="D320" s="9"/>
    </row>
    <row r="321" spans="4:4" x14ac:dyDescent="0.25">
      <c r="D321" s="9"/>
    </row>
    <row r="322" spans="4:4" x14ac:dyDescent="0.25">
      <c r="D322" s="9"/>
    </row>
    <row r="323" spans="4:4" x14ac:dyDescent="0.25">
      <c r="D323" s="9"/>
    </row>
    <row r="324" spans="4:4" x14ac:dyDescent="0.25">
      <c r="D324" s="9"/>
    </row>
    <row r="325" spans="4:4" x14ac:dyDescent="0.25">
      <c r="D325" s="9"/>
    </row>
    <row r="326" spans="4:4" x14ac:dyDescent="0.25">
      <c r="D326" s="9"/>
    </row>
    <row r="327" spans="4:4" x14ac:dyDescent="0.25">
      <c r="D327" s="9"/>
    </row>
    <row r="328" spans="4:4" x14ac:dyDescent="0.25">
      <c r="D328" s="9"/>
    </row>
    <row r="329" spans="4:4" x14ac:dyDescent="0.25">
      <c r="D329" s="9"/>
    </row>
    <row r="330" spans="4:4" x14ac:dyDescent="0.25">
      <c r="D330" s="9"/>
    </row>
    <row r="331" spans="4:4" x14ac:dyDescent="0.25">
      <c r="D331" s="9"/>
    </row>
    <row r="332" spans="4:4" x14ac:dyDescent="0.25">
      <c r="D332" s="9"/>
    </row>
    <row r="333" spans="4:4" x14ac:dyDescent="0.25">
      <c r="D333" s="9"/>
    </row>
    <row r="334" spans="4:4" x14ac:dyDescent="0.25">
      <c r="D334" s="9"/>
    </row>
    <row r="335" spans="4:4" x14ac:dyDescent="0.25">
      <c r="D335" s="9"/>
    </row>
    <row r="336" spans="4:4" x14ac:dyDescent="0.25">
      <c r="D336" s="9"/>
    </row>
    <row r="337" spans="4:4" x14ac:dyDescent="0.25">
      <c r="D337" s="9"/>
    </row>
    <row r="338" spans="4:4" x14ac:dyDescent="0.25">
      <c r="D338" s="9"/>
    </row>
    <row r="339" spans="4:4" x14ac:dyDescent="0.25">
      <c r="D339" s="9"/>
    </row>
    <row r="340" spans="4:4" x14ac:dyDescent="0.25">
      <c r="D340" s="9"/>
    </row>
    <row r="341" spans="4:4" x14ac:dyDescent="0.25">
      <c r="D341" s="9"/>
    </row>
    <row r="342" spans="4:4" x14ac:dyDescent="0.25">
      <c r="D342" s="9"/>
    </row>
    <row r="343" spans="4:4" x14ac:dyDescent="0.25">
      <c r="D343" s="9"/>
    </row>
    <row r="344" spans="4:4" x14ac:dyDescent="0.25">
      <c r="D344" s="9"/>
    </row>
    <row r="345" spans="4:4" x14ac:dyDescent="0.25">
      <c r="D345" s="9"/>
    </row>
    <row r="346" spans="4:4" x14ac:dyDescent="0.25">
      <c r="D346" s="9"/>
    </row>
    <row r="347" spans="4:4" x14ac:dyDescent="0.25">
      <c r="D347" s="9"/>
    </row>
    <row r="348" spans="4:4" x14ac:dyDescent="0.25">
      <c r="D348" s="9"/>
    </row>
    <row r="349" spans="4:4" x14ac:dyDescent="0.25">
      <c r="D349" s="9"/>
    </row>
    <row r="350" spans="4:4" x14ac:dyDescent="0.25">
      <c r="D350" s="9"/>
    </row>
    <row r="351" spans="4:4" x14ac:dyDescent="0.25">
      <c r="D351" s="9"/>
    </row>
    <row r="352" spans="4:4" x14ac:dyDescent="0.25">
      <c r="D352" s="9"/>
    </row>
    <row r="353" spans="4:4" x14ac:dyDescent="0.25">
      <c r="D353" s="9"/>
    </row>
    <row r="354" spans="4:4" x14ac:dyDescent="0.25">
      <c r="D354" s="9"/>
    </row>
    <row r="355" spans="4:4" x14ac:dyDescent="0.25">
      <c r="D355" s="9"/>
    </row>
    <row r="356" spans="4:4" x14ac:dyDescent="0.25">
      <c r="D356" s="9"/>
    </row>
    <row r="357" spans="4:4" x14ac:dyDescent="0.25">
      <c r="D357" s="9"/>
    </row>
    <row r="358" spans="4:4" x14ac:dyDescent="0.25">
      <c r="D358" s="9"/>
    </row>
    <row r="359" spans="4:4" x14ac:dyDescent="0.25">
      <c r="D359" s="9"/>
    </row>
    <row r="360" spans="4:4" x14ac:dyDescent="0.25">
      <c r="D360" s="9"/>
    </row>
    <row r="361" spans="4:4" x14ac:dyDescent="0.25">
      <c r="D361" s="9"/>
    </row>
    <row r="362" spans="4:4" x14ac:dyDescent="0.25">
      <c r="D362" s="9"/>
    </row>
    <row r="363" spans="4:4" x14ac:dyDescent="0.25">
      <c r="D363" s="9"/>
    </row>
    <row r="364" spans="4:4" x14ac:dyDescent="0.25">
      <c r="D364" s="9"/>
    </row>
    <row r="365" spans="4:4" x14ac:dyDescent="0.25">
      <c r="D365" s="9"/>
    </row>
    <row r="366" spans="4:4" x14ac:dyDescent="0.25">
      <c r="D366" s="9"/>
    </row>
    <row r="367" spans="4:4" x14ac:dyDescent="0.25">
      <c r="D367" s="9"/>
    </row>
    <row r="368" spans="4:4" x14ac:dyDescent="0.25">
      <c r="D368" s="9"/>
    </row>
    <row r="369" spans="4:4" x14ac:dyDescent="0.25">
      <c r="D369" s="9"/>
    </row>
    <row r="370" spans="4:4" x14ac:dyDescent="0.25">
      <c r="D370" s="9"/>
    </row>
    <row r="371" spans="4:4" x14ac:dyDescent="0.25">
      <c r="D371" s="9"/>
    </row>
    <row r="372" spans="4:4" x14ac:dyDescent="0.25">
      <c r="D372" s="9"/>
    </row>
    <row r="373" spans="4:4" x14ac:dyDescent="0.25">
      <c r="D373" s="9"/>
    </row>
    <row r="374" spans="4:4" x14ac:dyDescent="0.25">
      <c r="D374" s="9"/>
    </row>
    <row r="375" spans="4:4" x14ac:dyDescent="0.25">
      <c r="D375" s="9"/>
    </row>
    <row r="376" spans="4:4" x14ac:dyDescent="0.25">
      <c r="D376" s="9"/>
    </row>
    <row r="377" spans="4:4" x14ac:dyDescent="0.25">
      <c r="D377" s="9"/>
    </row>
    <row r="378" spans="4:4" x14ac:dyDescent="0.25">
      <c r="D378" s="9"/>
    </row>
    <row r="379" spans="4:4" x14ac:dyDescent="0.25">
      <c r="D379" s="9"/>
    </row>
    <row r="380" spans="4:4" x14ac:dyDescent="0.25">
      <c r="D380" s="9"/>
    </row>
    <row r="381" spans="4:4" x14ac:dyDescent="0.25">
      <c r="D381" s="9"/>
    </row>
    <row r="382" spans="4:4" x14ac:dyDescent="0.25">
      <c r="D382" s="9"/>
    </row>
    <row r="383" spans="4:4" x14ac:dyDescent="0.25">
      <c r="D383" s="9"/>
    </row>
    <row r="384" spans="4:4" x14ac:dyDescent="0.25">
      <c r="D384" s="9"/>
    </row>
    <row r="385" spans="4:4" x14ac:dyDescent="0.25">
      <c r="D385" s="9"/>
    </row>
    <row r="386" spans="4:4" x14ac:dyDescent="0.25">
      <c r="D386" s="9"/>
    </row>
    <row r="387" spans="4:4" x14ac:dyDescent="0.25">
      <c r="D387" s="9"/>
    </row>
    <row r="388" spans="4:4" x14ac:dyDescent="0.25">
      <c r="D388" s="9"/>
    </row>
    <row r="389" spans="4:4" x14ac:dyDescent="0.25">
      <c r="D389" s="9"/>
    </row>
    <row r="390" spans="4:4" x14ac:dyDescent="0.25">
      <c r="D390" s="9"/>
    </row>
    <row r="391" spans="4:4" x14ac:dyDescent="0.25">
      <c r="D391" s="9"/>
    </row>
    <row r="392" spans="4:4" x14ac:dyDescent="0.25">
      <c r="D392" s="9"/>
    </row>
    <row r="393" spans="4:4" x14ac:dyDescent="0.25">
      <c r="D393" s="9"/>
    </row>
    <row r="394" spans="4:4" x14ac:dyDescent="0.25">
      <c r="D394" s="9"/>
    </row>
    <row r="395" spans="4:4" x14ac:dyDescent="0.25">
      <c r="D395" s="9"/>
    </row>
    <row r="396" spans="4:4" x14ac:dyDescent="0.25">
      <c r="D396" s="9"/>
    </row>
    <row r="397" spans="4:4" x14ac:dyDescent="0.25">
      <c r="D397" s="9"/>
    </row>
    <row r="398" spans="4:4" x14ac:dyDescent="0.25">
      <c r="D398" s="9"/>
    </row>
    <row r="399" spans="4:4" x14ac:dyDescent="0.25">
      <c r="D399" s="9"/>
    </row>
    <row r="400" spans="4:4" x14ac:dyDescent="0.25">
      <c r="D400" s="9"/>
    </row>
    <row r="401" spans="4:4" x14ac:dyDescent="0.25">
      <c r="D401" s="9"/>
    </row>
    <row r="402" spans="4:4" x14ac:dyDescent="0.25">
      <c r="D402" s="9"/>
    </row>
    <row r="403" spans="4:4" x14ac:dyDescent="0.25">
      <c r="D403" s="9"/>
    </row>
    <row r="404" spans="4:4" x14ac:dyDescent="0.25">
      <c r="D404" s="9"/>
    </row>
    <row r="405" spans="4:4" x14ac:dyDescent="0.25">
      <c r="D405" s="9"/>
    </row>
    <row r="406" spans="4:4" x14ac:dyDescent="0.25">
      <c r="D406" s="9"/>
    </row>
    <row r="407" spans="4:4" x14ac:dyDescent="0.25">
      <c r="D407" s="9"/>
    </row>
    <row r="408" spans="4:4" x14ac:dyDescent="0.25">
      <c r="D408" s="9"/>
    </row>
    <row r="409" spans="4:4" x14ac:dyDescent="0.25">
      <c r="D409" s="9"/>
    </row>
    <row r="410" spans="4:4" x14ac:dyDescent="0.25">
      <c r="D410" s="9"/>
    </row>
    <row r="411" spans="4:4" x14ac:dyDescent="0.25">
      <c r="D411" s="9"/>
    </row>
    <row r="412" spans="4:4" x14ac:dyDescent="0.25">
      <c r="D412" s="9"/>
    </row>
    <row r="413" spans="4:4" x14ac:dyDescent="0.25">
      <c r="D413" s="9"/>
    </row>
    <row r="414" spans="4:4" x14ac:dyDescent="0.25">
      <c r="D414" s="9"/>
    </row>
    <row r="415" spans="4:4" x14ac:dyDescent="0.25">
      <c r="D415" s="9"/>
    </row>
    <row r="416" spans="4:4" x14ac:dyDescent="0.25">
      <c r="D416" s="9"/>
    </row>
    <row r="417" spans="4:4" x14ac:dyDescent="0.25">
      <c r="D417" s="9"/>
    </row>
    <row r="418" spans="4:4" x14ac:dyDescent="0.25">
      <c r="D418" s="9"/>
    </row>
    <row r="419" spans="4:4" x14ac:dyDescent="0.25">
      <c r="D419" s="9"/>
    </row>
    <row r="420" spans="4:4" x14ac:dyDescent="0.25">
      <c r="D420" s="9"/>
    </row>
    <row r="421" spans="4:4" x14ac:dyDescent="0.25">
      <c r="D421" s="9"/>
    </row>
    <row r="422" spans="4:4" x14ac:dyDescent="0.25">
      <c r="D422" s="9"/>
    </row>
    <row r="423" spans="4:4" x14ac:dyDescent="0.25">
      <c r="D423" s="9"/>
    </row>
    <row r="424" spans="4:4" x14ac:dyDescent="0.25">
      <c r="D424" s="9"/>
    </row>
    <row r="425" spans="4:4" x14ac:dyDescent="0.25">
      <c r="D425" s="9"/>
    </row>
    <row r="426" spans="4:4" x14ac:dyDescent="0.25">
      <c r="D426" s="9"/>
    </row>
    <row r="427" spans="4:4" x14ac:dyDescent="0.25">
      <c r="D427" s="9"/>
    </row>
    <row r="428" spans="4:4" x14ac:dyDescent="0.25">
      <c r="D428" s="9"/>
    </row>
    <row r="429" spans="4:4" x14ac:dyDescent="0.25">
      <c r="D429" s="9"/>
    </row>
    <row r="430" spans="4:4" x14ac:dyDescent="0.25">
      <c r="D430" s="9"/>
    </row>
    <row r="431" spans="4:4" x14ac:dyDescent="0.25">
      <c r="D431" s="9"/>
    </row>
    <row r="432" spans="4:4" x14ac:dyDescent="0.25">
      <c r="D432" s="9"/>
    </row>
    <row r="433" spans="4:4" x14ac:dyDescent="0.25">
      <c r="D433" s="9"/>
    </row>
    <row r="434" spans="4:4" x14ac:dyDescent="0.25">
      <c r="D434" s="9"/>
    </row>
    <row r="435" spans="4:4" x14ac:dyDescent="0.25">
      <c r="D435" s="9"/>
    </row>
    <row r="436" spans="4:4" x14ac:dyDescent="0.25">
      <c r="D436" s="9"/>
    </row>
    <row r="437" spans="4:4" x14ac:dyDescent="0.25">
      <c r="D437" s="9"/>
    </row>
    <row r="438" spans="4:4" x14ac:dyDescent="0.25">
      <c r="D438" s="9"/>
    </row>
    <row r="439" spans="4:4" x14ac:dyDescent="0.25">
      <c r="D439" s="9"/>
    </row>
    <row r="440" spans="4:4" x14ac:dyDescent="0.25">
      <c r="D440" s="9"/>
    </row>
    <row r="441" spans="4:4" x14ac:dyDescent="0.25">
      <c r="D441" s="9"/>
    </row>
    <row r="442" spans="4:4" x14ac:dyDescent="0.25">
      <c r="D442" s="9"/>
    </row>
    <row r="443" spans="4:4" x14ac:dyDescent="0.25">
      <c r="D443" s="9"/>
    </row>
    <row r="444" spans="4:4" x14ac:dyDescent="0.25">
      <c r="D444" s="9"/>
    </row>
    <row r="445" spans="4:4" x14ac:dyDescent="0.25">
      <c r="D445" s="9"/>
    </row>
    <row r="446" spans="4:4" x14ac:dyDescent="0.25">
      <c r="D446" s="9"/>
    </row>
    <row r="447" spans="4:4" x14ac:dyDescent="0.25">
      <c r="D447" s="9"/>
    </row>
    <row r="448" spans="4:4" x14ac:dyDescent="0.25">
      <c r="D448" s="9"/>
    </row>
    <row r="449" spans="4:4" x14ac:dyDescent="0.25">
      <c r="D449" s="9"/>
    </row>
    <row r="450" spans="4:4" x14ac:dyDescent="0.25">
      <c r="D450" s="9"/>
    </row>
    <row r="451" spans="4:4" x14ac:dyDescent="0.25">
      <c r="D451" s="9"/>
    </row>
    <row r="452" spans="4:4" x14ac:dyDescent="0.25">
      <c r="D452" s="9"/>
    </row>
    <row r="453" spans="4:4" x14ac:dyDescent="0.25">
      <c r="D453" s="9"/>
    </row>
    <row r="454" spans="4:4" x14ac:dyDescent="0.25">
      <c r="D454" s="9"/>
    </row>
    <row r="455" spans="4:4" x14ac:dyDescent="0.25">
      <c r="D455" s="9"/>
    </row>
    <row r="456" spans="4:4" x14ac:dyDescent="0.25">
      <c r="D456" s="9"/>
    </row>
    <row r="457" spans="4:4" x14ac:dyDescent="0.25">
      <c r="D457" s="9"/>
    </row>
    <row r="458" spans="4:4" x14ac:dyDescent="0.25">
      <c r="D458" s="9"/>
    </row>
    <row r="459" spans="4:4" x14ac:dyDescent="0.25">
      <c r="D459" s="9"/>
    </row>
    <row r="460" spans="4:4" x14ac:dyDescent="0.25">
      <c r="D460" s="9"/>
    </row>
    <row r="461" spans="4:4" x14ac:dyDescent="0.25">
      <c r="D461" s="9"/>
    </row>
    <row r="462" spans="4:4" x14ac:dyDescent="0.25">
      <c r="D462" s="9"/>
    </row>
    <row r="463" spans="4:4" x14ac:dyDescent="0.25">
      <c r="D463" s="9"/>
    </row>
    <row r="464" spans="4:4" x14ac:dyDescent="0.25">
      <c r="D464" s="9"/>
    </row>
    <row r="465" spans="4:4" x14ac:dyDescent="0.25">
      <c r="D465" s="9"/>
    </row>
    <row r="466" spans="4:4" x14ac:dyDescent="0.25">
      <c r="D466" s="9"/>
    </row>
    <row r="467" spans="4:4" x14ac:dyDescent="0.25">
      <c r="D467" s="9"/>
    </row>
    <row r="468" spans="4:4" x14ac:dyDescent="0.25">
      <c r="D468" s="9"/>
    </row>
    <row r="469" spans="4:4" x14ac:dyDescent="0.25">
      <c r="D469" s="9"/>
    </row>
    <row r="470" spans="4:4" x14ac:dyDescent="0.25">
      <c r="D470" s="9"/>
    </row>
    <row r="471" spans="4:4" x14ac:dyDescent="0.25">
      <c r="D471" s="9"/>
    </row>
    <row r="472" spans="4:4" x14ac:dyDescent="0.25">
      <c r="D472" s="9"/>
    </row>
    <row r="473" spans="4:4" x14ac:dyDescent="0.25">
      <c r="D473" s="9"/>
    </row>
    <row r="474" spans="4:4" x14ac:dyDescent="0.25">
      <c r="D474" s="9"/>
    </row>
    <row r="475" spans="4:4" x14ac:dyDescent="0.25">
      <c r="D475" s="9"/>
    </row>
    <row r="476" spans="4:4" x14ac:dyDescent="0.25">
      <c r="D476" s="9"/>
    </row>
    <row r="477" spans="4:4" x14ac:dyDescent="0.25">
      <c r="D477" s="9"/>
    </row>
    <row r="478" spans="4:4" x14ac:dyDescent="0.25">
      <c r="D478" s="9"/>
    </row>
    <row r="479" spans="4:4" x14ac:dyDescent="0.25">
      <c r="D479" s="9"/>
    </row>
    <row r="480" spans="4:4" x14ac:dyDescent="0.25">
      <c r="D480" s="9"/>
    </row>
    <row r="481" spans="4:4" x14ac:dyDescent="0.25">
      <c r="D481" s="9"/>
    </row>
    <row r="482" spans="4:4" x14ac:dyDescent="0.25">
      <c r="D482" s="9"/>
    </row>
    <row r="483" spans="4:4" x14ac:dyDescent="0.25">
      <c r="D483" s="9"/>
    </row>
    <row r="484" spans="4:4" x14ac:dyDescent="0.25">
      <c r="D484" s="9"/>
    </row>
    <row r="485" spans="4:4" x14ac:dyDescent="0.25">
      <c r="D485" s="9"/>
    </row>
    <row r="486" spans="4:4" x14ac:dyDescent="0.25">
      <c r="D486" s="9"/>
    </row>
    <row r="487" spans="4:4" x14ac:dyDescent="0.25">
      <c r="D487" s="9"/>
    </row>
    <row r="488" spans="4:4" x14ac:dyDescent="0.25">
      <c r="D488" s="9"/>
    </row>
    <row r="489" spans="4:4" x14ac:dyDescent="0.25">
      <c r="D489" s="9"/>
    </row>
    <row r="490" spans="4:4" x14ac:dyDescent="0.25">
      <c r="D490" s="9"/>
    </row>
    <row r="491" spans="4:4" x14ac:dyDescent="0.25">
      <c r="D491" s="9"/>
    </row>
    <row r="492" spans="4:4" x14ac:dyDescent="0.25">
      <c r="D492" s="9"/>
    </row>
    <row r="493" spans="4:4" x14ac:dyDescent="0.25">
      <c r="D493" s="9"/>
    </row>
    <row r="494" spans="4:4" x14ac:dyDescent="0.25">
      <c r="D494" s="9"/>
    </row>
    <row r="495" spans="4:4" x14ac:dyDescent="0.25">
      <c r="D495" s="9"/>
    </row>
    <row r="496" spans="4:4" x14ac:dyDescent="0.25">
      <c r="D496" s="9"/>
    </row>
    <row r="497" spans="4:4" x14ac:dyDescent="0.25">
      <c r="D497" s="9"/>
    </row>
    <row r="498" spans="4:4" x14ac:dyDescent="0.25">
      <c r="D498" s="9"/>
    </row>
    <row r="499" spans="4:4" x14ac:dyDescent="0.25">
      <c r="D499" s="9"/>
    </row>
    <row r="500" spans="4:4" x14ac:dyDescent="0.25">
      <c r="D500" s="9"/>
    </row>
    <row r="501" spans="4:4" x14ac:dyDescent="0.25">
      <c r="D501" s="9"/>
    </row>
    <row r="502" spans="4:4" x14ac:dyDescent="0.25">
      <c r="D502" s="9"/>
    </row>
    <row r="503" spans="4:4" x14ac:dyDescent="0.25">
      <c r="D503" s="9"/>
    </row>
    <row r="504" spans="4:4" x14ac:dyDescent="0.25">
      <c r="D504" s="9"/>
    </row>
    <row r="505" spans="4:4" x14ac:dyDescent="0.25">
      <c r="D505" s="9"/>
    </row>
    <row r="506" spans="4:4" x14ac:dyDescent="0.25">
      <c r="D506" s="9"/>
    </row>
    <row r="507" spans="4:4" x14ac:dyDescent="0.25">
      <c r="D507" s="9"/>
    </row>
    <row r="508" spans="4:4" x14ac:dyDescent="0.25">
      <c r="D508" s="9"/>
    </row>
    <row r="509" spans="4:4" x14ac:dyDescent="0.25">
      <c r="D509" s="9"/>
    </row>
    <row r="510" spans="4:4" x14ac:dyDescent="0.25">
      <c r="D510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70C95-57A0-4EE9-B671-5E16BEEA9C54}">
  <dimension ref="B1:M480"/>
  <sheetViews>
    <sheetView workbookViewId="0">
      <selection activeCell="B6" sqref="A6:XFD23"/>
    </sheetView>
  </sheetViews>
  <sheetFormatPr defaultRowHeight="15" x14ac:dyDescent="0.25"/>
  <cols>
    <col min="4" max="8" width="13.7109375" customWidth="1"/>
    <col min="10" max="10" width="12.28515625" bestFit="1" customWidth="1"/>
    <col min="11" max="11" width="14.42578125" customWidth="1"/>
    <col min="12" max="12" width="12.42578125" customWidth="1"/>
  </cols>
  <sheetData>
    <row r="1" spans="2:11" x14ac:dyDescent="0.25">
      <c r="D1" t="s">
        <v>4</v>
      </c>
      <c r="E1" t="s">
        <v>5</v>
      </c>
    </row>
    <row r="2" spans="2:11" x14ac:dyDescent="0.25">
      <c r="C2" t="s">
        <v>1</v>
      </c>
      <c r="D2" s="6">
        <v>0.50549999999999995</v>
      </c>
      <c r="E2" s="6">
        <v>0.36537999999999998</v>
      </c>
      <c r="F2" s="14">
        <f>(D2-E2)/E2</f>
        <v>0.38349115988833538</v>
      </c>
      <c r="G2" s="9">
        <v>45954</v>
      </c>
      <c r="I2" s="6"/>
    </row>
    <row r="3" spans="2:11" x14ac:dyDescent="0.25">
      <c r="C3" t="s">
        <v>0</v>
      </c>
      <c r="D3" s="6">
        <v>0.48670999999999998</v>
      </c>
      <c r="E3" s="6">
        <v>0.32877000000000001</v>
      </c>
      <c r="F3" s="14">
        <f>(D3-E3)/E3</f>
        <v>0.48039662986282194</v>
      </c>
    </row>
    <row r="5" spans="2:11" x14ac:dyDescent="0.25">
      <c r="D5" t="s">
        <v>6</v>
      </c>
      <c r="E5" t="s">
        <v>7</v>
      </c>
      <c r="G5" t="s">
        <v>8</v>
      </c>
      <c r="H5" t="s">
        <v>9</v>
      </c>
    </row>
    <row r="6" spans="2:11" x14ac:dyDescent="0.25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55052.100000000006</v>
      </c>
      <c r="H6" s="8">
        <v>2471075.89</v>
      </c>
      <c r="J6" s="10">
        <f t="shared" ref="J6:J23" si="0">SUMIFS($E$26:$E$115,$D$26:$D$115,"&gt;="&amp;D6,$D$26:$D$115,"&lt;="&amp;E6)/F6</f>
        <v>0.37776939393939418</v>
      </c>
      <c r="K6" s="11">
        <f t="shared" ref="K6:K23" si="1">H6*J6</f>
        <v>933496.84134354908</v>
      </c>
    </row>
    <row r="7" spans="2:11" x14ac:dyDescent="0.25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23154.75</v>
      </c>
      <c r="H7" s="8">
        <v>527748.61</v>
      </c>
      <c r="J7" s="10">
        <f t="shared" si="0"/>
        <v>0.38312484848484868</v>
      </c>
      <c r="K7" s="11">
        <f t="shared" si="1"/>
        <v>202193.60624433949</v>
      </c>
    </row>
    <row r="8" spans="2:11" x14ac:dyDescent="0.25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26131.88</v>
      </c>
      <c r="H8" s="8">
        <v>693721.36</v>
      </c>
      <c r="J8" s="10">
        <f t="shared" si="0"/>
        <v>0.38848030303030323</v>
      </c>
      <c r="K8" s="11">
        <f t="shared" si="1"/>
        <v>269497.08415139408</v>
      </c>
    </row>
    <row r="9" spans="2:11" x14ac:dyDescent="0.25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24720.39</v>
      </c>
      <c r="H9" s="8">
        <v>654751.85000000009</v>
      </c>
      <c r="J9" s="10">
        <f t="shared" si="0"/>
        <v>0.39803354838709692</v>
      </c>
      <c r="K9" s="11">
        <f t="shared" si="1"/>
        <v>260613.20216851626</v>
      </c>
    </row>
    <row r="10" spans="2:11" x14ac:dyDescent="0.25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34821.18</v>
      </c>
      <c r="H10" s="8">
        <v>1030369.3200000001</v>
      </c>
      <c r="J10" s="10">
        <f t="shared" si="0"/>
        <v>0.40623333333333345</v>
      </c>
      <c r="K10" s="11">
        <f t="shared" si="1"/>
        <v>418570.36342800013</v>
      </c>
    </row>
    <row r="11" spans="2:11" x14ac:dyDescent="0.25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40743.06</v>
      </c>
      <c r="H11" s="8">
        <v>1287318.3299999998</v>
      </c>
      <c r="J11" s="10">
        <f t="shared" si="0"/>
        <v>0.41796031250000004</v>
      </c>
      <c r="K11" s="11">
        <f t="shared" si="1"/>
        <v>538047.97149377817</v>
      </c>
    </row>
    <row r="12" spans="2:11" x14ac:dyDescent="0.25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43154.62</v>
      </c>
      <c r="H12" s="8">
        <v>1489401.0999999996</v>
      </c>
      <c r="J12" s="10">
        <f t="shared" si="0"/>
        <v>0.42348312500000002</v>
      </c>
      <c r="K12" s="11">
        <f t="shared" si="1"/>
        <v>630736.23220643739</v>
      </c>
    </row>
    <row r="13" spans="2:11" x14ac:dyDescent="0.25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36476.69</v>
      </c>
      <c r="H13" s="8">
        <v>1429632.4100000001</v>
      </c>
      <c r="J13" s="10">
        <f t="shared" si="0"/>
        <v>0.43568833333333329</v>
      </c>
      <c r="K13" s="11">
        <f t="shared" si="1"/>
        <v>622874.16199221672</v>
      </c>
    </row>
    <row r="14" spans="2:11" x14ac:dyDescent="0.25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28538.43</v>
      </c>
      <c r="H14" s="8">
        <v>1376877.42</v>
      </c>
      <c r="J14" s="10">
        <f t="shared" si="0"/>
        <v>0.44157933333333327</v>
      </c>
      <c r="K14" s="11">
        <f t="shared" si="1"/>
        <v>608000.61320531985</v>
      </c>
    </row>
    <row r="15" spans="2:11" x14ac:dyDescent="0.25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33682.04</v>
      </c>
      <c r="H15" s="8">
        <v>1627126.57</v>
      </c>
      <c r="J15" s="10">
        <f t="shared" si="0"/>
        <v>0.45156344827586198</v>
      </c>
      <c r="K15" s="11">
        <f t="shared" si="1"/>
        <v>734750.88473047572</v>
      </c>
    </row>
    <row r="16" spans="2:11" x14ac:dyDescent="0.25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41658.51</v>
      </c>
      <c r="H16" s="8">
        <v>2259604.8599999994</v>
      </c>
      <c r="J16" s="10">
        <f t="shared" si="0"/>
        <v>0.46074419354838692</v>
      </c>
      <c r="K16" s="11">
        <f t="shared" si="1"/>
        <v>1041099.8189587154</v>
      </c>
    </row>
    <row r="17" spans="2:13" x14ac:dyDescent="0.25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35369.83</v>
      </c>
      <c r="H17" s="8">
        <v>1935692.1700000002</v>
      </c>
      <c r="J17" s="10">
        <f t="shared" si="0"/>
        <v>0.47593999999999975</v>
      </c>
      <c r="K17" s="11">
        <f t="shared" si="1"/>
        <v>921273.3313897996</v>
      </c>
    </row>
    <row r="18" spans="2:13" x14ac:dyDescent="0.25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30071.47</v>
      </c>
      <c r="H18" s="8">
        <v>1572571.66</v>
      </c>
      <c r="J18" s="10">
        <f t="shared" si="0"/>
        <v>0.48203413793103422</v>
      </c>
      <c r="K18" s="11">
        <f t="shared" si="1"/>
        <v>758033.2244628754</v>
      </c>
    </row>
    <row r="19" spans="2:13" x14ac:dyDescent="0.25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32695.71</v>
      </c>
      <c r="H19" s="8">
        <v>1739657.8200000003</v>
      </c>
      <c r="J19" s="10">
        <f t="shared" si="0"/>
        <v>0.49381964285714258</v>
      </c>
      <c r="K19" s="11">
        <f t="shared" si="1"/>
        <v>859077.20336603536</v>
      </c>
    </row>
    <row r="20" spans="2:13" x14ac:dyDescent="0.25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36741.46</v>
      </c>
      <c r="H20" s="8">
        <v>1982948.81</v>
      </c>
      <c r="J20" s="10">
        <f t="shared" si="0"/>
        <v>0.50013142857142834</v>
      </c>
      <c r="K20" s="11">
        <f t="shared" si="1"/>
        <v>991735.02112931386</v>
      </c>
    </row>
    <row r="21" spans="2:13" x14ac:dyDescent="0.25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36162.69</v>
      </c>
      <c r="H21" s="8">
        <v>1772482.74</v>
      </c>
      <c r="J21" s="10">
        <f t="shared" si="0"/>
        <v>0.50214464285714266</v>
      </c>
      <c r="K21" s="11">
        <f t="shared" si="1"/>
        <v>890042.71244774968</v>
      </c>
    </row>
    <row r="22" spans="2:13" x14ac:dyDescent="0.25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24424.82</v>
      </c>
      <c r="H22" s="8">
        <v>1387030.32</v>
      </c>
      <c r="J22" s="10">
        <f t="shared" si="0"/>
        <v>0.50281571428571403</v>
      </c>
      <c r="K22" s="11">
        <f t="shared" si="1"/>
        <v>697420.64108674251</v>
      </c>
    </row>
    <row r="23" spans="2:13" x14ac:dyDescent="0.25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27845.47</v>
      </c>
      <c r="H23" s="8">
        <v>1511831.1700000002</v>
      </c>
      <c r="J23" s="10">
        <f t="shared" si="0"/>
        <v>0.50348678571428551</v>
      </c>
      <c r="K23" s="11">
        <f t="shared" si="1"/>
        <v>761187.01632596762</v>
      </c>
      <c r="L23" s="11">
        <f>SUM(K6:K23)</f>
        <v>12138649.930131227</v>
      </c>
      <c r="M23" s="12">
        <f>AVERAGE(J6:J23)</f>
        <v>0.44694625141014677</v>
      </c>
    </row>
    <row r="26" spans="2:13" x14ac:dyDescent="0.25">
      <c r="D26" s="9">
        <v>45931</v>
      </c>
      <c r="E26" s="6">
        <f t="shared" ref="E26:E48" si="2">$E$3</f>
        <v>0.32877000000000001</v>
      </c>
    </row>
    <row r="27" spans="2:13" x14ac:dyDescent="0.25">
      <c r="D27" s="9">
        <v>45932</v>
      </c>
      <c r="E27" s="6">
        <f t="shared" si="2"/>
        <v>0.32877000000000001</v>
      </c>
    </row>
    <row r="28" spans="2:13" x14ac:dyDescent="0.25">
      <c r="D28" s="9">
        <v>45933</v>
      </c>
      <c r="E28" s="6">
        <f t="shared" si="2"/>
        <v>0.32877000000000001</v>
      </c>
    </row>
    <row r="29" spans="2:13" x14ac:dyDescent="0.25">
      <c r="D29" s="9">
        <v>45934</v>
      </c>
      <c r="E29" s="6">
        <f t="shared" si="2"/>
        <v>0.32877000000000001</v>
      </c>
    </row>
    <row r="30" spans="2:13" x14ac:dyDescent="0.25">
      <c r="D30" s="9">
        <v>45935</v>
      </c>
      <c r="E30" s="6">
        <f t="shared" si="2"/>
        <v>0.32877000000000001</v>
      </c>
    </row>
    <row r="31" spans="2:13" x14ac:dyDescent="0.25">
      <c r="D31" s="9">
        <v>45936</v>
      </c>
      <c r="E31" s="6">
        <f t="shared" si="2"/>
        <v>0.32877000000000001</v>
      </c>
    </row>
    <row r="32" spans="2:13" x14ac:dyDescent="0.25">
      <c r="D32" s="9">
        <v>45937</v>
      </c>
      <c r="E32" s="6">
        <f t="shared" si="2"/>
        <v>0.32877000000000001</v>
      </c>
    </row>
    <row r="33" spans="4:5" x14ac:dyDescent="0.25">
      <c r="D33" s="9">
        <v>45938</v>
      </c>
      <c r="E33" s="6">
        <f t="shared" si="2"/>
        <v>0.32877000000000001</v>
      </c>
    </row>
    <row r="34" spans="4:5" x14ac:dyDescent="0.25">
      <c r="D34" s="9">
        <v>45939</v>
      </c>
      <c r="E34" s="6">
        <f t="shared" si="2"/>
        <v>0.32877000000000001</v>
      </c>
    </row>
    <row r="35" spans="4:5" x14ac:dyDescent="0.25">
      <c r="D35" s="9">
        <v>45940</v>
      </c>
      <c r="E35" s="6">
        <f t="shared" si="2"/>
        <v>0.32877000000000001</v>
      </c>
    </row>
    <row r="36" spans="4:5" x14ac:dyDescent="0.25">
      <c r="D36" s="9">
        <v>45941</v>
      </c>
      <c r="E36" s="6">
        <f t="shared" si="2"/>
        <v>0.32877000000000001</v>
      </c>
    </row>
    <row r="37" spans="4:5" x14ac:dyDescent="0.25">
      <c r="D37" s="9">
        <v>45942</v>
      </c>
      <c r="E37" s="6">
        <f t="shared" si="2"/>
        <v>0.32877000000000001</v>
      </c>
    </row>
    <row r="38" spans="4:5" x14ac:dyDescent="0.25">
      <c r="D38" s="9">
        <v>45943</v>
      </c>
      <c r="E38" s="6">
        <f t="shared" si="2"/>
        <v>0.32877000000000001</v>
      </c>
    </row>
    <row r="39" spans="4:5" x14ac:dyDescent="0.25">
      <c r="D39" s="9">
        <v>45944</v>
      </c>
      <c r="E39" s="6">
        <f t="shared" si="2"/>
        <v>0.32877000000000001</v>
      </c>
    </row>
    <row r="40" spans="4:5" x14ac:dyDescent="0.25">
      <c r="D40" s="9">
        <v>45945</v>
      </c>
      <c r="E40" s="6">
        <f t="shared" si="2"/>
        <v>0.32877000000000001</v>
      </c>
    </row>
    <row r="41" spans="4:5" x14ac:dyDescent="0.25">
      <c r="D41" s="9">
        <v>45946</v>
      </c>
      <c r="E41" s="6">
        <f t="shared" si="2"/>
        <v>0.32877000000000001</v>
      </c>
    </row>
    <row r="42" spans="4:5" x14ac:dyDescent="0.25">
      <c r="D42" s="9">
        <v>45947</v>
      </c>
      <c r="E42" s="6">
        <f t="shared" si="2"/>
        <v>0.32877000000000001</v>
      </c>
    </row>
    <row r="43" spans="4:5" x14ac:dyDescent="0.25">
      <c r="D43" s="9">
        <v>45948</v>
      </c>
      <c r="E43" s="6">
        <f t="shared" si="2"/>
        <v>0.32877000000000001</v>
      </c>
    </row>
    <row r="44" spans="4:5" x14ac:dyDescent="0.25">
      <c r="D44" s="9">
        <v>45949</v>
      </c>
      <c r="E44" s="6">
        <f t="shared" si="2"/>
        <v>0.32877000000000001</v>
      </c>
    </row>
    <row r="45" spans="4:5" x14ac:dyDescent="0.25">
      <c r="D45" s="9">
        <v>45950</v>
      </c>
      <c r="E45" s="6">
        <f t="shared" si="2"/>
        <v>0.32877000000000001</v>
      </c>
    </row>
    <row r="46" spans="4:5" x14ac:dyDescent="0.25">
      <c r="D46" s="9">
        <v>45951</v>
      </c>
      <c r="E46" s="6">
        <f t="shared" si="2"/>
        <v>0.32877000000000001</v>
      </c>
    </row>
    <row r="47" spans="4:5" x14ac:dyDescent="0.25">
      <c r="D47" s="9">
        <v>45952</v>
      </c>
      <c r="E47" s="6">
        <f t="shared" si="2"/>
        <v>0.32877000000000001</v>
      </c>
    </row>
    <row r="48" spans="4:5" x14ac:dyDescent="0.25">
      <c r="D48" s="9">
        <v>45953</v>
      </c>
      <c r="E48" s="6">
        <f t="shared" si="2"/>
        <v>0.32877000000000001</v>
      </c>
    </row>
    <row r="49" spans="4:5" x14ac:dyDescent="0.25">
      <c r="D49" s="9">
        <v>45954</v>
      </c>
      <c r="E49" s="6">
        <f>$D$3</f>
        <v>0.48670999999999998</v>
      </c>
    </row>
    <row r="50" spans="4:5" x14ac:dyDescent="0.25">
      <c r="D50" s="9">
        <v>45955</v>
      </c>
      <c r="E50" s="6">
        <f t="shared" ref="E50:E56" si="3">$D$3</f>
        <v>0.48670999999999998</v>
      </c>
    </row>
    <row r="51" spans="4:5" x14ac:dyDescent="0.25">
      <c r="D51" s="9">
        <v>45956</v>
      </c>
      <c r="E51" s="6">
        <f t="shared" si="3"/>
        <v>0.48670999999999998</v>
      </c>
    </row>
    <row r="52" spans="4:5" x14ac:dyDescent="0.25">
      <c r="D52" s="9">
        <v>45957</v>
      </c>
      <c r="E52" s="6">
        <f t="shared" si="3"/>
        <v>0.48670999999999998</v>
      </c>
    </row>
    <row r="53" spans="4:5" x14ac:dyDescent="0.25">
      <c r="D53" s="9">
        <v>45958</v>
      </c>
      <c r="E53" s="6">
        <f t="shared" si="3"/>
        <v>0.48670999999999998</v>
      </c>
    </row>
    <row r="54" spans="4:5" x14ac:dyDescent="0.25">
      <c r="D54" s="9">
        <v>45959</v>
      </c>
      <c r="E54" s="6">
        <f t="shared" si="3"/>
        <v>0.48670999999999998</v>
      </c>
    </row>
    <row r="55" spans="4:5" x14ac:dyDescent="0.25">
      <c r="D55" s="9">
        <v>45960</v>
      </c>
      <c r="E55" s="6">
        <f t="shared" si="3"/>
        <v>0.48670999999999998</v>
      </c>
    </row>
    <row r="56" spans="4:5" x14ac:dyDescent="0.25">
      <c r="D56" s="9">
        <v>45961</v>
      </c>
      <c r="E56" s="6">
        <f t="shared" si="3"/>
        <v>0.48670999999999998</v>
      </c>
    </row>
    <row r="57" spans="4:5" x14ac:dyDescent="0.25">
      <c r="D57" s="9">
        <v>45962</v>
      </c>
      <c r="E57" s="6">
        <f>$D$2</f>
        <v>0.50549999999999995</v>
      </c>
    </row>
    <row r="58" spans="4:5" x14ac:dyDescent="0.25">
      <c r="D58" s="9">
        <v>45963</v>
      </c>
      <c r="E58" s="6">
        <f t="shared" ref="E58:E86" si="4">$D$2</f>
        <v>0.50549999999999995</v>
      </c>
    </row>
    <row r="59" spans="4:5" x14ac:dyDescent="0.25">
      <c r="D59" s="9">
        <v>45964</v>
      </c>
      <c r="E59" s="6">
        <f t="shared" si="4"/>
        <v>0.50549999999999995</v>
      </c>
    </row>
    <row r="60" spans="4:5" x14ac:dyDescent="0.25">
      <c r="D60" s="9">
        <v>45965</v>
      </c>
      <c r="E60" s="6">
        <f t="shared" si="4"/>
        <v>0.50549999999999995</v>
      </c>
    </row>
    <row r="61" spans="4:5" x14ac:dyDescent="0.25">
      <c r="D61" s="9">
        <v>45966</v>
      </c>
      <c r="E61" s="6">
        <f t="shared" si="4"/>
        <v>0.50549999999999995</v>
      </c>
    </row>
    <row r="62" spans="4:5" x14ac:dyDescent="0.25">
      <c r="D62" s="9">
        <v>45967</v>
      </c>
      <c r="E62" s="6">
        <f t="shared" si="4"/>
        <v>0.50549999999999995</v>
      </c>
    </row>
    <row r="63" spans="4:5" x14ac:dyDescent="0.25">
      <c r="D63" s="9">
        <v>45968</v>
      </c>
      <c r="E63" s="6">
        <f t="shared" si="4"/>
        <v>0.50549999999999995</v>
      </c>
    </row>
    <row r="64" spans="4:5" x14ac:dyDescent="0.25">
      <c r="D64" s="9">
        <v>45969</v>
      </c>
      <c r="E64" s="6">
        <f t="shared" si="4"/>
        <v>0.50549999999999995</v>
      </c>
    </row>
    <row r="65" spans="4:5" x14ac:dyDescent="0.25">
      <c r="D65" s="9">
        <v>45970</v>
      </c>
      <c r="E65" s="6">
        <f t="shared" si="4"/>
        <v>0.50549999999999995</v>
      </c>
    </row>
    <row r="66" spans="4:5" x14ac:dyDescent="0.25">
      <c r="D66" s="9">
        <v>45971</v>
      </c>
      <c r="E66" s="6">
        <f t="shared" si="4"/>
        <v>0.50549999999999995</v>
      </c>
    </row>
    <row r="67" spans="4:5" x14ac:dyDescent="0.25">
      <c r="D67" s="9">
        <v>45972</v>
      </c>
      <c r="E67" s="6">
        <f t="shared" si="4"/>
        <v>0.50549999999999995</v>
      </c>
    </row>
    <row r="68" spans="4:5" x14ac:dyDescent="0.25">
      <c r="D68" s="9">
        <v>45973</v>
      </c>
      <c r="E68" s="6">
        <f t="shared" si="4"/>
        <v>0.50549999999999995</v>
      </c>
    </row>
    <row r="69" spans="4:5" x14ac:dyDescent="0.25">
      <c r="D69" s="9">
        <v>45974</v>
      </c>
      <c r="E69" s="6">
        <f t="shared" si="4"/>
        <v>0.50549999999999995</v>
      </c>
    </row>
    <row r="70" spans="4:5" x14ac:dyDescent="0.25">
      <c r="D70" s="9">
        <v>45975</v>
      </c>
      <c r="E70" s="6">
        <f t="shared" si="4"/>
        <v>0.50549999999999995</v>
      </c>
    </row>
    <row r="71" spans="4:5" x14ac:dyDescent="0.25">
      <c r="D71" s="9">
        <v>45976</v>
      </c>
      <c r="E71" s="6">
        <f t="shared" si="4"/>
        <v>0.50549999999999995</v>
      </c>
    </row>
    <row r="72" spans="4:5" x14ac:dyDescent="0.25">
      <c r="D72" s="9">
        <v>45977</v>
      </c>
      <c r="E72" s="6">
        <f t="shared" si="4"/>
        <v>0.50549999999999995</v>
      </c>
    </row>
    <row r="73" spans="4:5" x14ac:dyDescent="0.25">
      <c r="D73" s="9">
        <v>45978</v>
      </c>
      <c r="E73" s="6">
        <f t="shared" si="4"/>
        <v>0.50549999999999995</v>
      </c>
    </row>
    <row r="74" spans="4:5" x14ac:dyDescent="0.25">
      <c r="D74" s="9">
        <v>45979</v>
      </c>
      <c r="E74" s="6">
        <f t="shared" si="4"/>
        <v>0.50549999999999995</v>
      </c>
    </row>
    <row r="75" spans="4:5" x14ac:dyDescent="0.25">
      <c r="D75" s="9">
        <v>45980</v>
      </c>
      <c r="E75" s="6">
        <f t="shared" si="4"/>
        <v>0.50549999999999995</v>
      </c>
    </row>
    <row r="76" spans="4:5" x14ac:dyDescent="0.25">
      <c r="D76" s="9">
        <v>45981</v>
      </c>
      <c r="E76" s="6">
        <f t="shared" si="4"/>
        <v>0.50549999999999995</v>
      </c>
    </row>
    <row r="77" spans="4:5" x14ac:dyDescent="0.25">
      <c r="D77" s="9">
        <v>45982</v>
      </c>
      <c r="E77" s="6">
        <f t="shared" si="4"/>
        <v>0.50549999999999995</v>
      </c>
    </row>
    <row r="78" spans="4:5" x14ac:dyDescent="0.25">
      <c r="D78" s="9">
        <v>45983</v>
      </c>
      <c r="E78" s="6">
        <f t="shared" si="4"/>
        <v>0.50549999999999995</v>
      </c>
    </row>
    <row r="79" spans="4:5" x14ac:dyDescent="0.25">
      <c r="D79" s="9">
        <v>45984</v>
      </c>
      <c r="E79" s="6">
        <f t="shared" si="4"/>
        <v>0.50549999999999995</v>
      </c>
    </row>
    <row r="80" spans="4:5" x14ac:dyDescent="0.25">
      <c r="D80" s="9">
        <v>45985</v>
      </c>
      <c r="E80" s="6">
        <f t="shared" si="4"/>
        <v>0.50549999999999995</v>
      </c>
    </row>
    <row r="81" spans="4:5" x14ac:dyDescent="0.25">
      <c r="D81" s="9">
        <v>45986</v>
      </c>
      <c r="E81" s="6">
        <f t="shared" si="4"/>
        <v>0.50549999999999995</v>
      </c>
    </row>
    <row r="82" spans="4:5" x14ac:dyDescent="0.25">
      <c r="D82" s="9">
        <v>45987</v>
      </c>
      <c r="E82" s="6">
        <f t="shared" si="4"/>
        <v>0.50549999999999995</v>
      </c>
    </row>
    <row r="83" spans="4:5" x14ac:dyDescent="0.25">
      <c r="D83" s="9">
        <v>45988</v>
      </c>
      <c r="E83" s="6">
        <f t="shared" si="4"/>
        <v>0.50549999999999995</v>
      </c>
    </row>
    <row r="84" spans="4:5" x14ac:dyDescent="0.25">
      <c r="D84" s="9">
        <v>45989</v>
      </c>
      <c r="E84" s="6">
        <f t="shared" si="4"/>
        <v>0.50549999999999995</v>
      </c>
    </row>
    <row r="85" spans="4:5" x14ac:dyDescent="0.25">
      <c r="D85" s="9">
        <v>45990</v>
      </c>
      <c r="E85" s="6">
        <f t="shared" si="4"/>
        <v>0.50549999999999995</v>
      </c>
    </row>
    <row r="86" spans="4:5" x14ac:dyDescent="0.25">
      <c r="D86" s="9">
        <v>45991</v>
      </c>
      <c r="E86" s="6">
        <f t="shared" si="4"/>
        <v>0.50549999999999995</v>
      </c>
    </row>
    <row r="87" spans="4:5" x14ac:dyDescent="0.25">
      <c r="D87" s="9"/>
      <c r="E87" s="6"/>
    </row>
    <row r="88" spans="4:5" x14ac:dyDescent="0.25">
      <c r="D88" s="9"/>
      <c r="E88" s="6"/>
    </row>
    <row r="89" spans="4:5" x14ac:dyDescent="0.25">
      <c r="D89" s="9"/>
      <c r="E89" s="6"/>
    </row>
    <row r="90" spans="4:5" x14ac:dyDescent="0.25">
      <c r="D90" s="9"/>
      <c r="E90" s="6"/>
    </row>
    <row r="91" spans="4:5" x14ac:dyDescent="0.25">
      <c r="D91" s="9"/>
      <c r="E91" s="6"/>
    </row>
    <row r="92" spans="4:5" x14ac:dyDescent="0.25">
      <c r="D92" s="9"/>
      <c r="E92" s="6"/>
    </row>
    <row r="93" spans="4:5" x14ac:dyDescent="0.25">
      <c r="D93" s="9"/>
      <c r="E93" s="6"/>
    </row>
    <row r="94" spans="4:5" x14ac:dyDescent="0.25">
      <c r="D94" s="9"/>
      <c r="E94" s="6"/>
    </row>
    <row r="95" spans="4:5" x14ac:dyDescent="0.25">
      <c r="D95" s="9"/>
      <c r="E95" s="6"/>
    </row>
    <row r="96" spans="4:5" x14ac:dyDescent="0.25">
      <c r="D96" s="9"/>
      <c r="E96" s="6"/>
    </row>
    <row r="97" spans="4:5" x14ac:dyDescent="0.25">
      <c r="D97" s="9"/>
      <c r="E97" s="6"/>
    </row>
    <row r="98" spans="4:5" x14ac:dyDescent="0.25">
      <c r="D98" s="9"/>
      <c r="E98" s="6"/>
    </row>
    <row r="99" spans="4:5" x14ac:dyDescent="0.25">
      <c r="D99" s="9"/>
      <c r="E99" s="6"/>
    </row>
    <row r="100" spans="4:5" x14ac:dyDescent="0.25">
      <c r="D100" s="9"/>
      <c r="E100" s="6"/>
    </row>
    <row r="101" spans="4:5" x14ac:dyDescent="0.25">
      <c r="D101" s="9"/>
      <c r="E101" s="6"/>
    </row>
    <row r="102" spans="4:5" x14ac:dyDescent="0.25">
      <c r="D102" s="9"/>
      <c r="E102" s="6"/>
    </row>
    <row r="103" spans="4:5" x14ac:dyDescent="0.25">
      <c r="D103" s="9"/>
      <c r="E103" s="6"/>
    </row>
    <row r="104" spans="4:5" x14ac:dyDescent="0.25">
      <c r="D104" s="9"/>
      <c r="E104" s="6"/>
    </row>
    <row r="105" spans="4:5" x14ac:dyDescent="0.25">
      <c r="D105" s="9"/>
      <c r="E105" s="6"/>
    </row>
    <row r="106" spans="4:5" x14ac:dyDescent="0.25">
      <c r="D106" s="9"/>
      <c r="E106" s="6"/>
    </row>
    <row r="107" spans="4:5" x14ac:dyDescent="0.25">
      <c r="D107" s="9"/>
      <c r="E107" s="6"/>
    </row>
    <row r="108" spans="4:5" x14ac:dyDescent="0.25">
      <c r="D108" s="9"/>
      <c r="E108" s="6"/>
    </row>
    <row r="109" spans="4:5" x14ac:dyDescent="0.25">
      <c r="D109" s="9"/>
      <c r="E109" s="6"/>
    </row>
    <row r="110" spans="4:5" x14ac:dyDescent="0.25">
      <c r="D110" s="9"/>
      <c r="E110" s="6"/>
    </row>
    <row r="111" spans="4:5" x14ac:dyDescent="0.25">
      <c r="D111" s="9"/>
      <c r="E111" s="6"/>
    </row>
    <row r="112" spans="4:5" x14ac:dyDescent="0.25">
      <c r="D112" s="9"/>
      <c r="E112" s="6"/>
    </row>
    <row r="113" spans="4:5" x14ac:dyDescent="0.25">
      <c r="D113" s="9"/>
      <c r="E113" s="6"/>
    </row>
    <row r="114" spans="4:5" x14ac:dyDescent="0.25">
      <c r="D114" s="9"/>
      <c r="E114" s="6"/>
    </row>
    <row r="115" spans="4:5" x14ac:dyDescent="0.25">
      <c r="D115" s="9"/>
      <c r="E115" s="6"/>
    </row>
    <row r="116" spans="4:5" x14ac:dyDescent="0.25">
      <c r="D116" s="9"/>
    </row>
    <row r="117" spans="4:5" x14ac:dyDescent="0.25">
      <c r="D117" s="9"/>
    </row>
    <row r="118" spans="4:5" x14ac:dyDescent="0.25">
      <c r="D118" s="9"/>
    </row>
    <row r="119" spans="4:5" x14ac:dyDescent="0.25">
      <c r="D119" s="9"/>
    </row>
    <row r="120" spans="4:5" x14ac:dyDescent="0.25">
      <c r="D120" s="9"/>
    </row>
    <row r="121" spans="4:5" x14ac:dyDescent="0.25">
      <c r="D121" s="9"/>
    </row>
    <row r="122" spans="4:5" x14ac:dyDescent="0.25">
      <c r="D122" s="9"/>
    </row>
    <row r="123" spans="4:5" x14ac:dyDescent="0.25">
      <c r="D123" s="9"/>
    </row>
    <row r="124" spans="4:5" x14ac:dyDescent="0.25">
      <c r="D124" s="9"/>
    </row>
    <row r="125" spans="4:5" x14ac:dyDescent="0.25">
      <c r="D125" s="9"/>
    </row>
    <row r="126" spans="4:5" x14ac:dyDescent="0.25">
      <c r="D126" s="9"/>
    </row>
    <row r="127" spans="4:5" x14ac:dyDescent="0.25">
      <c r="D127" s="9"/>
    </row>
    <row r="128" spans="4:5" x14ac:dyDescent="0.25">
      <c r="D128" s="9"/>
    </row>
    <row r="129" spans="4:4" x14ac:dyDescent="0.25">
      <c r="D129" s="9"/>
    </row>
    <row r="130" spans="4:4" x14ac:dyDescent="0.25">
      <c r="D130" s="9"/>
    </row>
    <row r="131" spans="4:4" x14ac:dyDescent="0.25">
      <c r="D131" s="9"/>
    </row>
    <row r="132" spans="4:4" x14ac:dyDescent="0.25">
      <c r="D132" s="9"/>
    </row>
    <row r="133" spans="4:4" x14ac:dyDescent="0.25">
      <c r="D133" s="9"/>
    </row>
    <row r="134" spans="4:4" x14ac:dyDescent="0.25">
      <c r="D134" s="9"/>
    </row>
    <row r="135" spans="4:4" x14ac:dyDescent="0.25">
      <c r="D135" s="9"/>
    </row>
    <row r="136" spans="4:4" x14ac:dyDescent="0.25">
      <c r="D136" s="9"/>
    </row>
    <row r="137" spans="4:4" x14ac:dyDescent="0.25">
      <c r="D137" s="9"/>
    </row>
    <row r="138" spans="4:4" x14ac:dyDescent="0.25">
      <c r="D138" s="9"/>
    </row>
    <row r="139" spans="4:4" x14ac:dyDescent="0.25">
      <c r="D139" s="9"/>
    </row>
    <row r="140" spans="4:4" x14ac:dyDescent="0.25">
      <c r="D140" s="9"/>
    </row>
    <row r="141" spans="4:4" x14ac:dyDescent="0.25">
      <c r="D141" s="9"/>
    </row>
    <row r="142" spans="4:4" x14ac:dyDescent="0.25">
      <c r="D142" s="9"/>
    </row>
    <row r="143" spans="4:4" x14ac:dyDescent="0.25">
      <c r="D143" s="9"/>
    </row>
    <row r="144" spans="4:4" x14ac:dyDescent="0.25">
      <c r="D144" s="9"/>
    </row>
    <row r="145" spans="4:4" x14ac:dyDescent="0.25">
      <c r="D145" s="9"/>
    </row>
    <row r="146" spans="4:4" x14ac:dyDescent="0.25">
      <c r="D146" s="9"/>
    </row>
    <row r="147" spans="4:4" x14ac:dyDescent="0.25">
      <c r="D147" s="9"/>
    </row>
    <row r="148" spans="4:4" x14ac:dyDescent="0.25">
      <c r="D148" s="9"/>
    </row>
    <row r="149" spans="4:4" x14ac:dyDescent="0.25">
      <c r="D149" s="9"/>
    </row>
    <row r="150" spans="4:4" x14ac:dyDescent="0.25">
      <c r="D150" s="9"/>
    </row>
    <row r="151" spans="4:4" x14ac:dyDescent="0.25">
      <c r="D151" s="9"/>
    </row>
    <row r="152" spans="4:4" x14ac:dyDescent="0.25">
      <c r="D152" s="9"/>
    </row>
    <row r="153" spans="4:4" x14ac:dyDescent="0.25">
      <c r="D153" s="9"/>
    </row>
    <row r="154" spans="4:4" x14ac:dyDescent="0.25">
      <c r="D154" s="9"/>
    </row>
    <row r="155" spans="4:4" x14ac:dyDescent="0.25">
      <c r="D155" s="9"/>
    </row>
    <row r="156" spans="4:4" x14ac:dyDescent="0.25">
      <c r="D156" s="9"/>
    </row>
    <row r="157" spans="4:4" x14ac:dyDescent="0.25">
      <c r="D157" s="9"/>
    </row>
    <row r="158" spans="4:4" x14ac:dyDescent="0.25">
      <c r="D158" s="9"/>
    </row>
    <row r="159" spans="4:4" x14ac:dyDescent="0.25">
      <c r="D159" s="9"/>
    </row>
    <row r="160" spans="4:4" x14ac:dyDescent="0.25">
      <c r="D160" s="9"/>
    </row>
    <row r="161" spans="4:4" x14ac:dyDescent="0.25">
      <c r="D161" s="9"/>
    </row>
    <row r="162" spans="4:4" x14ac:dyDescent="0.25">
      <c r="D162" s="9"/>
    </row>
    <row r="163" spans="4:4" x14ac:dyDescent="0.25">
      <c r="D163" s="9"/>
    </row>
    <row r="164" spans="4:4" x14ac:dyDescent="0.25">
      <c r="D164" s="9"/>
    </row>
    <row r="165" spans="4:4" x14ac:dyDescent="0.25">
      <c r="D165" s="9"/>
    </row>
    <row r="166" spans="4:4" x14ac:dyDescent="0.25">
      <c r="D166" s="9"/>
    </row>
    <row r="167" spans="4:4" x14ac:dyDescent="0.25">
      <c r="D167" s="9"/>
    </row>
    <row r="168" spans="4:4" x14ac:dyDescent="0.25">
      <c r="D168" s="9"/>
    </row>
    <row r="169" spans="4:4" x14ac:dyDescent="0.25">
      <c r="D169" s="9"/>
    </row>
    <row r="170" spans="4:4" x14ac:dyDescent="0.25">
      <c r="D170" s="9"/>
    </row>
    <row r="171" spans="4:4" x14ac:dyDescent="0.25">
      <c r="D171" s="9"/>
    </row>
    <row r="172" spans="4:4" x14ac:dyDescent="0.25">
      <c r="D172" s="9"/>
    </row>
    <row r="173" spans="4:4" x14ac:dyDescent="0.25">
      <c r="D173" s="9"/>
    </row>
    <row r="174" spans="4:4" x14ac:dyDescent="0.25">
      <c r="D174" s="9"/>
    </row>
    <row r="175" spans="4:4" x14ac:dyDescent="0.25">
      <c r="D175" s="9"/>
    </row>
    <row r="176" spans="4:4" x14ac:dyDescent="0.25">
      <c r="D176" s="9"/>
    </row>
    <row r="177" spans="4:4" x14ac:dyDescent="0.25">
      <c r="D177" s="9"/>
    </row>
    <row r="178" spans="4:4" x14ac:dyDescent="0.25">
      <c r="D178" s="9"/>
    </row>
    <row r="179" spans="4:4" x14ac:dyDescent="0.25">
      <c r="D179" s="9"/>
    </row>
    <row r="180" spans="4:4" x14ac:dyDescent="0.25">
      <c r="D180" s="9"/>
    </row>
    <row r="181" spans="4:4" x14ac:dyDescent="0.25">
      <c r="D181" s="9"/>
    </row>
    <row r="182" spans="4:4" x14ac:dyDescent="0.25">
      <c r="D182" s="9"/>
    </row>
    <row r="183" spans="4:4" x14ac:dyDescent="0.25">
      <c r="D183" s="9"/>
    </row>
    <row r="184" spans="4:4" x14ac:dyDescent="0.25">
      <c r="D184" s="9"/>
    </row>
    <row r="185" spans="4:4" x14ac:dyDescent="0.25">
      <c r="D185" s="9"/>
    </row>
    <row r="186" spans="4:4" x14ac:dyDescent="0.25">
      <c r="D186" s="9"/>
    </row>
    <row r="187" spans="4:4" x14ac:dyDescent="0.25">
      <c r="D187" s="9"/>
    </row>
    <row r="188" spans="4:4" x14ac:dyDescent="0.25">
      <c r="D188" s="9"/>
    </row>
    <row r="189" spans="4:4" x14ac:dyDescent="0.25">
      <c r="D189" s="9"/>
    </row>
    <row r="190" spans="4:4" x14ac:dyDescent="0.25">
      <c r="D190" s="9"/>
    </row>
    <row r="191" spans="4:4" x14ac:dyDescent="0.25">
      <c r="D191" s="9"/>
    </row>
    <row r="192" spans="4:4" x14ac:dyDescent="0.25">
      <c r="D192" s="9"/>
    </row>
    <row r="193" spans="4:4" x14ac:dyDescent="0.25">
      <c r="D193" s="9"/>
    </row>
    <row r="194" spans="4:4" x14ac:dyDescent="0.25">
      <c r="D194" s="9"/>
    </row>
    <row r="195" spans="4:4" x14ac:dyDescent="0.25">
      <c r="D195" s="9"/>
    </row>
    <row r="196" spans="4:4" x14ac:dyDescent="0.25">
      <c r="D196" s="9"/>
    </row>
    <row r="197" spans="4:4" x14ac:dyDescent="0.25">
      <c r="D197" s="9"/>
    </row>
    <row r="198" spans="4:4" x14ac:dyDescent="0.25">
      <c r="D198" s="9"/>
    </row>
    <row r="199" spans="4:4" x14ac:dyDescent="0.25">
      <c r="D199" s="9"/>
    </row>
    <row r="200" spans="4:4" x14ac:dyDescent="0.25">
      <c r="D200" s="9"/>
    </row>
    <row r="201" spans="4:4" x14ac:dyDescent="0.25">
      <c r="D201" s="9"/>
    </row>
    <row r="202" spans="4:4" x14ac:dyDescent="0.25">
      <c r="D202" s="9"/>
    </row>
    <row r="203" spans="4:4" x14ac:dyDescent="0.25">
      <c r="D203" s="9"/>
    </row>
    <row r="204" spans="4:4" x14ac:dyDescent="0.25">
      <c r="D204" s="9"/>
    </row>
    <row r="205" spans="4:4" x14ac:dyDescent="0.25">
      <c r="D205" s="9"/>
    </row>
    <row r="206" spans="4:4" x14ac:dyDescent="0.25">
      <c r="D206" s="9"/>
    </row>
    <row r="207" spans="4:4" x14ac:dyDescent="0.25">
      <c r="D207" s="9"/>
    </row>
    <row r="208" spans="4:4" x14ac:dyDescent="0.25">
      <c r="D208" s="9"/>
    </row>
    <row r="209" spans="4:4" x14ac:dyDescent="0.25">
      <c r="D209" s="9"/>
    </row>
    <row r="210" spans="4:4" x14ac:dyDescent="0.25">
      <c r="D210" s="9"/>
    </row>
    <row r="211" spans="4:4" x14ac:dyDescent="0.25">
      <c r="D211" s="9"/>
    </row>
    <row r="212" spans="4:4" x14ac:dyDescent="0.25">
      <c r="D212" s="9"/>
    </row>
    <row r="213" spans="4:4" x14ac:dyDescent="0.25">
      <c r="D213" s="9"/>
    </row>
    <row r="214" spans="4:4" x14ac:dyDescent="0.25">
      <c r="D214" s="9"/>
    </row>
    <row r="215" spans="4:4" x14ac:dyDescent="0.25">
      <c r="D215" s="9"/>
    </row>
    <row r="216" spans="4:4" x14ac:dyDescent="0.25">
      <c r="D216" s="9"/>
    </row>
    <row r="217" spans="4:4" x14ac:dyDescent="0.25">
      <c r="D217" s="9"/>
    </row>
    <row r="218" spans="4:4" x14ac:dyDescent="0.25">
      <c r="D218" s="9"/>
    </row>
    <row r="219" spans="4:4" x14ac:dyDescent="0.25">
      <c r="D219" s="9"/>
    </row>
    <row r="220" spans="4:4" x14ac:dyDescent="0.25">
      <c r="D220" s="9"/>
    </row>
    <row r="221" spans="4:4" x14ac:dyDescent="0.25">
      <c r="D221" s="9"/>
    </row>
    <row r="222" spans="4:4" x14ac:dyDescent="0.25">
      <c r="D222" s="9"/>
    </row>
    <row r="223" spans="4:4" x14ac:dyDescent="0.25">
      <c r="D223" s="9"/>
    </row>
    <row r="224" spans="4:4" x14ac:dyDescent="0.25">
      <c r="D224" s="9"/>
    </row>
    <row r="225" spans="4:4" x14ac:dyDescent="0.25">
      <c r="D225" s="9"/>
    </row>
    <row r="226" spans="4:4" x14ac:dyDescent="0.25">
      <c r="D226" s="9"/>
    </row>
    <row r="227" spans="4:4" x14ac:dyDescent="0.25">
      <c r="D227" s="9"/>
    </row>
    <row r="228" spans="4:4" x14ac:dyDescent="0.25">
      <c r="D228" s="9"/>
    </row>
    <row r="229" spans="4:4" x14ac:dyDescent="0.25">
      <c r="D229" s="9"/>
    </row>
    <row r="230" spans="4:4" x14ac:dyDescent="0.25">
      <c r="D230" s="9"/>
    </row>
    <row r="231" spans="4:4" x14ac:dyDescent="0.25">
      <c r="D231" s="9"/>
    </row>
    <row r="232" spans="4:4" x14ac:dyDescent="0.25">
      <c r="D232" s="9"/>
    </row>
    <row r="233" spans="4:4" x14ac:dyDescent="0.25">
      <c r="D233" s="9"/>
    </row>
    <row r="234" spans="4:4" x14ac:dyDescent="0.25">
      <c r="D234" s="9"/>
    </row>
    <row r="235" spans="4:4" x14ac:dyDescent="0.25">
      <c r="D235" s="9"/>
    </row>
    <row r="236" spans="4:4" x14ac:dyDescent="0.25">
      <c r="D236" s="9"/>
    </row>
    <row r="237" spans="4:4" x14ac:dyDescent="0.25">
      <c r="D237" s="9"/>
    </row>
    <row r="238" spans="4:4" x14ac:dyDescent="0.25">
      <c r="D238" s="9"/>
    </row>
    <row r="239" spans="4:4" x14ac:dyDescent="0.25">
      <c r="D239" s="9"/>
    </row>
    <row r="240" spans="4:4" x14ac:dyDescent="0.25">
      <c r="D240" s="9"/>
    </row>
    <row r="241" spans="4:4" x14ac:dyDescent="0.25">
      <c r="D241" s="9"/>
    </row>
    <row r="242" spans="4:4" x14ac:dyDescent="0.25">
      <c r="D242" s="9"/>
    </row>
    <row r="243" spans="4:4" x14ac:dyDescent="0.25">
      <c r="D243" s="9"/>
    </row>
    <row r="244" spans="4:4" x14ac:dyDescent="0.25">
      <c r="D244" s="9"/>
    </row>
    <row r="245" spans="4:4" x14ac:dyDescent="0.25">
      <c r="D245" s="9"/>
    </row>
    <row r="246" spans="4:4" x14ac:dyDescent="0.25">
      <c r="D246" s="9"/>
    </row>
    <row r="247" spans="4:4" x14ac:dyDescent="0.25">
      <c r="D247" s="9"/>
    </row>
    <row r="248" spans="4:4" x14ac:dyDescent="0.25">
      <c r="D248" s="9"/>
    </row>
    <row r="249" spans="4:4" x14ac:dyDescent="0.25">
      <c r="D249" s="9"/>
    </row>
    <row r="250" spans="4:4" x14ac:dyDescent="0.25">
      <c r="D250" s="9"/>
    </row>
    <row r="251" spans="4:4" x14ac:dyDescent="0.25">
      <c r="D251" s="9"/>
    </row>
    <row r="252" spans="4:4" x14ac:dyDescent="0.25">
      <c r="D252" s="9"/>
    </row>
    <row r="253" spans="4:4" x14ac:dyDescent="0.25">
      <c r="D253" s="9"/>
    </row>
    <row r="254" spans="4:4" x14ac:dyDescent="0.25">
      <c r="D254" s="9"/>
    </row>
    <row r="255" spans="4:4" x14ac:dyDescent="0.25">
      <c r="D255" s="9"/>
    </row>
    <row r="256" spans="4:4" x14ac:dyDescent="0.25">
      <c r="D256" s="9"/>
    </row>
    <row r="257" spans="4:4" x14ac:dyDescent="0.25">
      <c r="D257" s="9"/>
    </row>
    <row r="258" spans="4:4" x14ac:dyDescent="0.25">
      <c r="D258" s="9"/>
    </row>
    <row r="259" spans="4:4" x14ac:dyDescent="0.25">
      <c r="D259" s="9"/>
    </row>
    <row r="260" spans="4:4" x14ac:dyDescent="0.25">
      <c r="D260" s="9"/>
    </row>
    <row r="261" spans="4:4" x14ac:dyDescent="0.25">
      <c r="D261" s="9"/>
    </row>
    <row r="262" spans="4:4" x14ac:dyDescent="0.25">
      <c r="D262" s="9"/>
    </row>
    <row r="263" spans="4:4" x14ac:dyDescent="0.25">
      <c r="D263" s="9"/>
    </row>
    <row r="264" spans="4:4" x14ac:dyDescent="0.25">
      <c r="D264" s="9"/>
    </row>
    <row r="265" spans="4:4" x14ac:dyDescent="0.25">
      <c r="D265" s="9"/>
    </row>
    <row r="266" spans="4:4" x14ac:dyDescent="0.25">
      <c r="D266" s="9"/>
    </row>
    <row r="267" spans="4:4" x14ac:dyDescent="0.25">
      <c r="D267" s="9"/>
    </row>
    <row r="268" spans="4:4" x14ac:dyDescent="0.25">
      <c r="D268" s="9"/>
    </row>
    <row r="269" spans="4:4" x14ac:dyDescent="0.25">
      <c r="D269" s="9"/>
    </row>
    <row r="270" spans="4:4" x14ac:dyDescent="0.25">
      <c r="D270" s="9"/>
    </row>
    <row r="271" spans="4:4" x14ac:dyDescent="0.25">
      <c r="D271" s="9"/>
    </row>
    <row r="272" spans="4:4" x14ac:dyDescent="0.25">
      <c r="D272" s="9"/>
    </row>
    <row r="273" spans="4:4" x14ac:dyDescent="0.25">
      <c r="D273" s="9"/>
    </row>
    <row r="274" spans="4:4" x14ac:dyDescent="0.25">
      <c r="D274" s="9"/>
    </row>
    <row r="275" spans="4:4" x14ac:dyDescent="0.25">
      <c r="D275" s="9"/>
    </row>
    <row r="276" spans="4:4" x14ac:dyDescent="0.25">
      <c r="D276" s="9"/>
    </row>
    <row r="277" spans="4:4" x14ac:dyDescent="0.25">
      <c r="D277" s="9"/>
    </row>
    <row r="278" spans="4:4" x14ac:dyDescent="0.25">
      <c r="D278" s="9"/>
    </row>
    <row r="279" spans="4:4" x14ac:dyDescent="0.25">
      <c r="D279" s="9"/>
    </row>
    <row r="280" spans="4:4" x14ac:dyDescent="0.25">
      <c r="D280" s="9"/>
    </row>
    <row r="281" spans="4:4" x14ac:dyDescent="0.25">
      <c r="D281" s="9"/>
    </row>
    <row r="282" spans="4:4" x14ac:dyDescent="0.25">
      <c r="D282" s="9"/>
    </row>
    <row r="283" spans="4:4" x14ac:dyDescent="0.25">
      <c r="D283" s="9"/>
    </row>
    <row r="284" spans="4:4" x14ac:dyDescent="0.25">
      <c r="D284" s="9"/>
    </row>
    <row r="285" spans="4:4" x14ac:dyDescent="0.25">
      <c r="D285" s="9"/>
    </row>
    <row r="286" spans="4:4" x14ac:dyDescent="0.25">
      <c r="D286" s="9"/>
    </row>
    <row r="287" spans="4:4" x14ac:dyDescent="0.25">
      <c r="D287" s="9"/>
    </row>
    <row r="288" spans="4:4" x14ac:dyDescent="0.25">
      <c r="D288" s="9"/>
    </row>
    <row r="289" spans="4:4" x14ac:dyDescent="0.25">
      <c r="D289" s="9"/>
    </row>
    <row r="290" spans="4:4" x14ac:dyDescent="0.25">
      <c r="D290" s="9"/>
    </row>
    <row r="291" spans="4:4" x14ac:dyDescent="0.25">
      <c r="D291" s="9"/>
    </row>
    <row r="292" spans="4:4" x14ac:dyDescent="0.25">
      <c r="D292" s="9"/>
    </row>
    <row r="293" spans="4:4" x14ac:dyDescent="0.25">
      <c r="D293" s="9"/>
    </row>
    <row r="294" spans="4:4" x14ac:dyDescent="0.25">
      <c r="D294" s="9"/>
    </row>
    <row r="295" spans="4:4" x14ac:dyDescent="0.25">
      <c r="D295" s="9"/>
    </row>
    <row r="296" spans="4:4" x14ac:dyDescent="0.25">
      <c r="D296" s="9"/>
    </row>
    <row r="297" spans="4:4" x14ac:dyDescent="0.25">
      <c r="D297" s="9"/>
    </row>
    <row r="298" spans="4:4" x14ac:dyDescent="0.25">
      <c r="D298" s="9"/>
    </row>
    <row r="299" spans="4:4" x14ac:dyDescent="0.25">
      <c r="D299" s="9"/>
    </row>
    <row r="300" spans="4:4" x14ac:dyDescent="0.25">
      <c r="D300" s="9"/>
    </row>
    <row r="301" spans="4:4" x14ac:dyDescent="0.25">
      <c r="D301" s="9"/>
    </row>
    <row r="302" spans="4:4" x14ac:dyDescent="0.25">
      <c r="D302" s="9"/>
    </row>
    <row r="303" spans="4:4" x14ac:dyDescent="0.25">
      <c r="D303" s="9"/>
    </row>
    <row r="304" spans="4:4" x14ac:dyDescent="0.25">
      <c r="D304" s="9"/>
    </row>
    <row r="305" spans="4:4" x14ac:dyDescent="0.25">
      <c r="D305" s="9"/>
    </row>
    <row r="306" spans="4:4" x14ac:dyDescent="0.25">
      <c r="D306" s="9"/>
    </row>
    <row r="307" spans="4:4" x14ac:dyDescent="0.25">
      <c r="D307" s="9"/>
    </row>
    <row r="308" spans="4:4" x14ac:dyDescent="0.25">
      <c r="D308" s="9"/>
    </row>
    <row r="309" spans="4:4" x14ac:dyDescent="0.25">
      <c r="D309" s="9"/>
    </row>
    <row r="310" spans="4:4" x14ac:dyDescent="0.25">
      <c r="D310" s="9"/>
    </row>
    <row r="311" spans="4:4" x14ac:dyDescent="0.25">
      <c r="D311" s="9"/>
    </row>
    <row r="312" spans="4:4" x14ac:dyDescent="0.25">
      <c r="D312" s="9"/>
    </row>
    <row r="313" spans="4:4" x14ac:dyDescent="0.25">
      <c r="D313" s="9"/>
    </row>
    <row r="314" spans="4:4" x14ac:dyDescent="0.25">
      <c r="D314" s="9"/>
    </row>
    <row r="315" spans="4:4" x14ac:dyDescent="0.25">
      <c r="D315" s="9"/>
    </row>
    <row r="316" spans="4:4" x14ac:dyDescent="0.25">
      <c r="D316" s="9"/>
    </row>
    <row r="317" spans="4:4" x14ac:dyDescent="0.25">
      <c r="D317" s="9"/>
    </row>
    <row r="318" spans="4:4" x14ac:dyDescent="0.25">
      <c r="D318" s="9"/>
    </row>
    <row r="319" spans="4:4" x14ac:dyDescent="0.25">
      <c r="D319" s="9"/>
    </row>
    <row r="320" spans="4:4" x14ac:dyDescent="0.25">
      <c r="D320" s="9"/>
    </row>
    <row r="321" spans="4:4" x14ac:dyDescent="0.25">
      <c r="D321" s="9"/>
    </row>
    <row r="322" spans="4:4" x14ac:dyDescent="0.25">
      <c r="D322" s="9"/>
    </row>
    <row r="323" spans="4:4" x14ac:dyDescent="0.25">
      <c r="D323" s="9"/>
    </row>
    <row r="324" spans="4:4" x14ac:dyDescent="0.25">
      <c r="D324" s="9"/>
    </row>
    <row r="325" spans="4:4" x14ac:dyDescent="0.25">
      <c r="D325" s="9"/>
    </row>
    <row r="326" spans="4:4" x14ac:dyDescent="0.25">
      <c r="D326" s="9"/>
    </row>
    <row r="327" spans="4:4" x14ac:dyDescent="0.25">
      <c r="D327" s="9"/>
    </row>
    <row r="328" spans="4:4" x14ac:dyDescent="0.25">
      <c r="D328" s="9"/>
    </row>
    <row r="329" spans="4:4" x14ac:dyDescent="0.25">
      <c r="D329" s="9"/>
    </row>
    <row r="330" spans="4:4" x14ac:dyDescent="0.25">
      <c r="D330" s="9"/>
    </row>
    <row r="331" spans="4:4" x14ac:dyDescent="0.25">
      <c r="D331" s="9"/>
    </row>
    <row r="332" spans="4:4" x14ac:dyDescent="0.25">
      <c r="D332" s="9"/>
    </row>
    <row r="333" spans="4:4" x14ac:dyDescent="0.25">
      <c r="D333" s="9"/>
    </row>
    <row r="334" spans="4:4" x14ac:dyDescent="0.25">
      <c r="D334" s="9"/>
    </row>
    <row r="335" spans="4:4" x14ac:dyDescent="0.25">
      <c r="D335" s="9"/>
    </row>
    <row r="336" spans="4:4" x14ac:dyDescent="0.25">
      <c r="D336" s="9"/>
    </row>
    <row r="337" spans="4:4" x14ac:dyDescent="0.25">
      <c r="D337" s="9"/>
    </row>
    <row r="338" spans="4:4" x14ac:dyDescent="0.25">
      <c r="D338" s="9"/>
    </row>
    <row r="339" spans="4:4" x14ac:dyDescent="0.25">
      <c r="D339" s="9"/>
    </row>
    <row r="340" spans="4:4" x14ac:dyDescent="0.25">
      <c r="D340" s="9"/>
    </row>
    <row r="341" spans="4:4" x14ac:dyDescent="0.25">
      <c r="D341" s="9"/>
    </row>
    <row r="342" spans="4:4" x14ac:dyDescent="0.25">
      <c r="D342" s="9"/>
    </row>
    <row r="343" spans="4:4" x14ac:dyDescent="0.25">
      <c r="D343" s="9"/>
    </row>
    <row r="344" spans="4:4" x14ac:dyDescent="0.25">
      <c r="D344" s="9"/>
    </row>
    <row r="345" spans="4:4" x14ac:dyDescent="0.25">
      <c r="D345" s="9"/>
    </row>
    <row r="346" spans="4:4" x14ac:dyDescent="0.25">
      <c r="D346" s="9"/>
    </row>
    <row r="347" spans="4:4" x14ac:dyDescent="0.25">
      <c r="D347" s="9"/>
    </row>
    <row r="348" spans="4:4" x14ac:dyDescent="0.25">
      <c r="D348" s="9"/>
    </row>
    <row r="349" spans="4:4" x14ac:dyDescent="0.25">
      <c r="D349" s="9"/>
    </row>
    <row r="350" spans="4:4" x14ac:dyDescent="0.25">
      <c r="D350" s="9"/>
    </row>
    <row r="351" spans="4:4" x14ac:dyDescent="0.25">
      <c r="D351" s="9"/>
    </row>
    <row r="352" spans="4:4" x14ac:dyDescent="0.25">
      <c r="D352" s="9"/>
    </row>
    <row r="353" spans="4:4" x14ac:dyDescent="0.25">
      <c r="D353" s="9"/>
    </row>
    <row r="354" spans="4:4" x14ac:dyDescent="0.25">
      <c r="D354" s="9"/>
    </row>
    <row r="355" spans="4:4" x14ac:dyDescent="0.25">
      <c r="D355" s="9"/>
    </row>
    <row r="356" spans="4:4" x14ac:dyDescent="0.25">
      <c r="D356" s="9"/>
    </row>
    <row r="357" spans="4:4" x14ac:dyDescent="0.25">
      <c r="D357" s="9"/>
    </row>
    <row r="358" spans="4:4" x14ac:dyDescent="0.25">
      <c r="D358" s="9"/>
    </row>
    <row r="359" spans="4:4" x14ac:dyDescent="0.25">
      <c r="D359" s="9"/>
    </row>
    <row r="360" spans="4:4" x14ac:dyDescent="0.25">
      <c r="D360" s="9"/>
    </row>
    <row r="361" spans="4:4" x14ac:dyDescent="0.25">
      <c r="D361" s="9"/>
    </row>
    <row r="362" spans="4:4" x14ac:dyDescent="0.25">
      <c r="D362" s="9"/>
    </row>
    <row r="363" spans="4:4" x14ac:dyDescent="0.25">
      <c r="D363" s="9"/>
    </row>
    <row r="364" spans="4:4" x14ac:dyDescent="0.25">
      <c r="D364" s="9"/>
    </row>
    <row r="365" spans="4:4" x14ac:dyDescent="0.25">
      <c r="D365" s="9"/>
    </row>
    <row r="366" spans="4:4" x14ac:dyDescent="0.25">
      <c r="D366" s="9"/>
    </row>
    <row r="367" spans="4:4" x14ac:dyDescent="0.25">
      <c r="D367" s="9"/>
    </row>
    <row r="368" spans="4:4" x14ac:dyDescent="0.25">
      <c r="D368" s="9"/>
    </row>
    <row r="369" spans="4:4" x14ac:dyDescent="0.25">
      <c r="D369" s="9"/>
    </row>
    <row r="370" spans="4:4" x14ac:dyDescent="0.25">
      <c r="D370" s="9"/>
    </row>
    <row r="371" spans="4:4" x14ac:dyDescent="0.25">
      <c r="D371" s="9"/>
    </row>
    <row r="372" spans="4:4" x14ac:dyDescent="0.25">
      <c r="D372" s="9"/>
    </row>
    <row r="373" spans="4:4" x14ac:dyDescent="0.25">
      <c r="D373" s="9"/>
    </row>
    <row r="374" spans="4:4" x14ac:dyDescent="0.25">
      <c r="D374" s="9"/>
    </row>
    <row r="375" spans="4:4" x14ac:dyDescent="0.25">
      <c r="D375" s="9"/>
    </row>
    <row r="376" spans="4:4" x14ac:dyDescent="0.25">
      <c r="D376" s="9"/>
    </row>
    <row r="377" spans="4:4" x14ac:dyDescent="0.25">
      <c r="D377" s="9"/>
    </row>
    <row r="378" spans="4:4" x14ac:dyDescent="0.25">
      <c r="D378" s="9"/>
    </row>
    <row r="379" spans="4:4" x14ac:dyDescent="0.25">
      <c r="D379" s="9"/>
    </row>
    <row r="380" spans="4:4" x14ac:dyDescent="0.25">
      <c r="D380" s="9"/>
    </row>
    <row r="381" spans="4:4" x14ac:dyDescent="0.25">
      <c r="D381" s="9"/>
    </row>
    <row r="382" spans="4:4" x14ac:dyDescent="0.25">
      <c r="D382" s="9"/>
    </row>
    <row r="383" spans="4:4" x14ac:dyDescent="0.25">
      <c r="D383" s="9"/>
    </row>
    <row r="384" spans="4:4" x14ac:dyDescent="0.25">
      <c r="D384" s="9"/>
    </row>
    <row r="385" spans="4:4" x14ac:dyDescent="0.25">
      <c r="D385" s="9"/>
    </row>
    <row r="386" spans="4:4" x14ac:dyDescent="0.25">
      <c r="D386" s="9"/>
    </row>
    <row r="387" spans="4:4" x14ac:dyDescent="0.25">
      <c r="D387" s="9"/>
    </row>
    <row r="388" spans="4:4" x14ac:dyDescent="0.25">
      <c r="D388" s="9"/>
    </row>
    <row r="389" spans="4:4" x14ac:dyDescent="0.25">
      <c r="D389" s="9"/>
    </row>
    <row r="390" spans="4:4" x14ac:dyDescent="0.25">
      <c r="D390" s="9"/>
    </row>
    <row r="391" spans="4:4" x14ac:dyDescent="0.25">
      <c r="D391" s="9"/>
    </row>
    <row r="392" spans="4:4" x14ac:dyDescent="0.25">
      <c r="D392" s="9"/>
    </row>
    <row r="393" spans="4:4" x14ac:dyDescent="0.25">
      <c r="D393" s="9"/>
    </row>
    <row r="394" spans="4:4" x14ac:dyDescent="0.25">
      <c r="D394" s="9"/>
    </row>
    <row r="395" spans="4:4" x14ac:dyDescent="0.25">
      <c r="D395" s="9"/>
    </row>
    <row r="396" spans="4:4" x14ac:dyDescent="0.25">
      <c r="D396" s="9"/>
    </row>
    <row r="397" spans="4:4" x14ac:dyDescent="0.25">
      <c r="D397" s="9"/>
    </row>
    <row r="398" spans="4:4" x14ac:dyDescent="0.25">
      <c r="D398" s="9"/>
    </row>
    <row r="399" spans="4:4" x14ac:dyDescent="0.25">
      <c r="D399" s="9"/>
    </row>
    <row r="400" spans="4:4" x14ac:dyDescent="0.25">
      <c r="D400" s="9"/>
    </row>
    <row r="401" spans="4:4" x14ac:dyDescent="0.25">
      <c r="D401" s="9"/>
    </row>
    <row r="402" spans="4:4" x14ac:dyDescent="0.25">
      <c r="D402" s="9"/>
    </row>
    <row r="403" spans="4:4" x14ac:dyDescent="0.25">
      <c r="D403" s="9"/>
    </row>
    <row r="404" spans="4:4" x14ac:dyDescent="0.25">
      <c r="D404" s="9"/>
    </row>
    <row r="405" spans="4:4" x14ac:dyDescent="0.25">
      <c r="D405" s="9"/>
    </row>
    <row r="406" spans="4:4" x14ac:dyDescent="0.25">
      <c r="D406" s="9"/>
    </row>
    <row r="407" spans="4:4" x14ac:dyDescent="0.25">
      <c r="D407" s="9"/>
    </row>
    <row r="408" spans="4:4" x14ac:dyDescent="0.25">
      <c r="D408" s="9"/>
    </row>
    <row r="409" spans="4:4" x14ac:dyDescent="0.25">
      <c r="D409" s="9"/>
    </row>
    <row r="410" spans="4:4" x14ac:dyDescent="0.25">
      <c r="D410" s="9"/>
    </row>
    <row r="411" spans="4:4" x14ac:dyDescent="0.25">
      <c r="D411" s="9"/>
    </row>
    <row r="412" spans="4:4" x14ac:dyDescent="0.25">
      <c r="D412" s="9"/>
    </row>
    <row r="413" spans="4:4" x14ac:dyDescent="0.25">
      <c r="D413" s="9"/>
    </row>
    <row r="414" spans="4:4" x14ac:dyDescent="0.25">
      <c r="D414" s="9"/>
    </row>
    <row r="415" spans="4:4" x14ac:dyDescent="0.25">
      <c r="D415" s="9"/>
    </row>
    <row r="416" spans="4:4" x14ac:dyDescent="0.25">
      <c r="D416" s="9"/>
    </row>
    <row r="417" spans="4:4" x14ac:dyDescent="0.25">
      <c r="D417" s="9"/>
    </row>
    <row r="418" spans="4:4" x14ac:dyDescent="0.25">
      <c r="D418" s="9"/>
    </row>
    <row r="419" spans="4:4" x14ac:dyDescent="0.25">
      <c r="D419" s="9"/>
    </row>
    <row r="420" spans="4:4" x14ac:dyDescent="0.25">
      <c r="D420" s="9"/>
    </row>
    <row r="421" spans="4:4" x14ac:dyDescent="0.25">
      <c r="D421" s="9"/>
    </row>
    <row r="422" spans="4:4" x14ac:dyDescent="0.25">
      <c r="D422" s="9"/>
    </row>
    <row r="423" spans="4:4" x14ac:dyDescent="0.25">
      <c r="D423" s="9"/>
    </row>
    <row r="424" spans="4:4" x14ac:dyDescent="0.25">
      <c r="D424" s="9"/>
    </row>
    <row r="425" spans="4:4" x14ac:dyDescent="0.25">
      <c r="D425" s="9"/>
    </row>
    <row r="426" spans="4:4" x14ac:dyDescent="0.25">
      <c r="D426" s="9"/>
    </row>
    <row r="427" spans="4:4" x14ac:dyDescent="0.25">
      <c r="D427" s="9"/>
    </row>
    <row r="428" spans="4:4" x14ac:dyDescent="0.25">
      <c r="D428" s="9"/>
    </row>
    <row r="429" spans="4:4" x14ac:dyDescent="0.25">
      <c r="D429" s="9"/>
    </row>
    <row r="430" spans="4:4" x14ac:dyDescent="0.25">
      <c r="D430" s="9"/>
    </row>
    <row r="431" spans="4:4" x14ac:dyDescent="0.25">
      <c r="D431" s="9"/>
    </row>
    <row r="432" spans="4:4" x14ac:dyDescent="0.25">
      <c r="D432" s="9"/>
    </row>
    <row r="433" spans="4:4" x14ac:dyDescent="0.25">
      <c r="D433" s="9"/>
    </row>
    <row r="434" spans="4:4" x14ac:dyDescent="0.25">
      <c r="D434" s="9"/>
    </row>
    <row r="435" spans="4:4" x14ac:dyDescent="0.25">
      <c r="D435" s="9"/>
    </row>
    <row r="436" spans="4:4" x14ac:dyDescent="0.25">
      <c r="D436" s="9"/>
    </row>
    <row r="437" spans="4:4" x14ac:dyDescent="0.25">
      <c r="D437" s="9"/>
    </row>
    <row r="438" spans="4:4" x14ac:dyDescent="0.25">
      <c r="D438" s="9"/>
    </row>
    <row r="439" spans="4:4" x14ac:dyDescent="0.25">
      <c r="D439" s="9"/>
    </row>
    <row r="440" spans="4:4" x14ac:dyDescent="0.25">
      <c r="D440" s="9"/>
    </row>
    <row r="441" spans="4:4" x14ac:dyDescent="0.25">
      <c r="D441" s="9"/>
    </row>
    <row r="442" spans="4:4" x14ac:dyDescent="0.25">
      <c r="D442" s="9"/>
    </row>
    <row r="443" spans="4:4" x14ac:dyDescent="0.25">
      <c r="D443" s="9"/>
    </row>
    <row r="444" spans="4:4" x14ac:dyDescent="0.25">
      <c r="D444" s="9"/>
    </row>
    <row r="445" spans="4:4" x14ac:dyDescent="0.25">
      <c r="D445" s="9"/>
    </row>
    <row r="446" spans="4:4" x14ac:dyDescent="0.25">
      <c r="D446" s="9"/>
    </row>
    <row r="447" spans="4:4" x14ac:dyDescent="0.25">
      <c r="D447" s="9"/>
    </row>
    <row r="448" spans="4:4" x14ac:dyDescent="0.25">
      <c r="D448" s="9"/>
    </row>
    <row r="449" spans="4:4" x14ac:dyDescent="0.25">
      <c r="D449" s="9"/>
    </row>
    <row r="450" spans="4:4" x14ac:dyDescent="0.25">
      <c r="D450" s="9"/>
    </row>
    <row r="451" spans="4:4" x14ac:dyDescent="0.25">
      <c r="D451" s="9"/>
    </row>
    <row r="452" spans="4:4" x14ac:dyDescent="0.25">
      <c r="D452" s="9"/>
    </row>
    <row r="453" spans="4:4" x14ac:dyDescent="0.25">
      <c r="D453" s="9"/>
    </row>
    <row r="454" spans="4:4" x14ac:dyDescent="0.25">
      <c r="D454" s="9"/>
    </row>
    <row r="455" spans="4:4" x14ac:dyDescent="0.25">
      <c r="D455" s="9"/>
    </row>
    <row r="456" spans="4:4" x14ac:dyDescent="0.25">
      <c r="D456" s="9"/>
    </row>
    <row r="457" spans="4:4" x14ac:dyDescent="0.25">
      <c r="D457" s="9"/>
    </row>
    <row r="458" spans="4:4" x14ac:dyDescent="0.25">
      <c r="D458" s="9"/>
    </row>
    <row r="459" spans="4:4" x14ac:dyDescent="0.25">
      <c r="D459" s="9"/>
    </row>
    <row r="460" spans="4:4" x14ac:dyDescent="0.25">
      <c r="D460" s="9"/>
    </row>
    <row r="461" spans="4:4" x14ac:dyDescent="0.25">
      <c r="D461" s="9"/>
    </row>
    <row r="462" spans="4:4" x14ac:dyDescent="0.25">
      <c r="D462" s="9"/>
    </row>
    <row r="463" spans="4:4" x14ac:dyDescent="0.25">
      <c r="D463" s="9"/>
    </row>
    <row r="464" spans="4:4" x14ac:dyDescent="0.25">
      <c r="D464" s="9"/>
    </row>
    <row r="465" spans="4:4" x14ac:dyDescent="0.25">
      <c r="D465" s="9"/>
    </row>
    <row r="466" spans="4:4" x14ac:dyDescent="0.25">
      <c r="D466" s="9"/>
    </row>
    <row r="467" spans="4:4" x14ac:dyDescent="0.25">
      <c r="D467" s="9"/>
    </row>
    <row r="468" spans="4:4" x14ac:dyDescent="0.25">
      <c r="D468" s="9"/>
    </row>
    <row r="469" spans="4:4" x14ac:dyDescent="0.25">
      <c r="D469" s="9"/>
    </row>
    <row r="470" spans="4:4" x14ac:dyDescent="0.25">
      <c r="D470" s="9"/>
    </row>
    <row r="471" spans="4:4" x14ac:dyDescent="0.25">
      <c r="D471" s="9"/>
    </row>
    <row r="472" spans="4:4" x14ac:dyDescent="0.25">
      <c r="D472" s="9"/>
    </row>
    <row r="473" spans="4:4" x14ac:dyDescent="0.25">
      <c r="D473" s="9"/>
    </row>
    <row r="474" spans="4:4" x14ac:dyDescent="0.25">
      <c r="D474" s="9"/>
    </row>
    <row r="475" spans="4:4" x14ac:dyDescent="0.25">
      <c r="D475" s="9"/>
    </row>
    <row r="476" spans="4:4" x14ac:dyDescent="0.25">
      <c r="D476" s="9"/>
    </row>
    <row r="477" spans="4:4" x14ac:dyDescent="0.25">
      <c r="D477" s="9"/>
    </row>
    <row r="478" spans="4:4" x14ac:dyDescent="0.25">
      <c r="D478" s="9"/>
    </row>
    <row r="479" spans="4:4" x14ac:dyDescent="0.25">
      <c r="D479" s="9"/>
    </row>
    <row r="480" spans="4:4" x14ac:dyDescent="0.25">
      <c r="D480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690D9-7269-4B73-A74F-BDBC162B9653}">
  <dimension ref="B1:M480"/>
  <sheetViews>
    <sheetView workbookViewId="0">
      <selection activeCell="G6" sqref="G6:H23"/>
    </sheetView>
  </sheetViews>
  <sheetFormatPr defaultRowHeight="15" x14ac:dyDescent="0.25"/>
  <cols>
    <col min="4" max="8" width="13.7109375" customWidth="1"/>
    <col min="10" max="10" width="12.28515625" bestFit="1" customWidth="1"/>
    <col min="11" max="11" width="14.42578125" customWidth="1"/>
    <col min="12" max="12" width="12.42578125" customWidth="1"/>
  </cols>
  <sheetData>
    <row r="1" spans="2:11" x14ac:dyDescent="0.25">
      <c r="D1" t="s">
        <v>4</v>
      </c>
      <c r="E1" t="s">
        <v>5</v>
      </c>
    </row>
    <row r="2" spans="2:11" x14ac:dyDescent="0.25">
      <c r="C2" t="s">
        <v>1</v>
      </c>
      <c r="D2" s="6">
        <v>0.60965999999999998</v>
      </c>
      <c r="E2" s="6">
        <v>0.37403999999999998</v>
      </c>
      <c r="F2" s="14">
        <f>(D2-E2)/E2</f>
        <v>0.62993262752646773</v>
      </c>
      <c r="G2" s="9">
        <v>45954</v>
      </c>
    </row>
    <row r="3" spans="2:11" x14ac:dyDescent="0.25">
      <c r="C3" t="s">
        <v>0</v>
      </c>
      <c r="D3" s="6">
        <v>0.55915999999999999</v>
      </c>
      <c r="E3" s="6">
        <v>0.33660000000000001</v>
      </c>
      <c r="F3" s="14">
        <f>(D3-E3)/E3</f>
        <v>0.66120023767082581</v>
      </c>
    </row>
    <row r="5" spans="2:11" x14ac:dyDescent="0.25">
      <c r="D5" t="s">
        <v>6</v>
      </c>
      <c r="E5" t="s">
        <v>7</v>
      </c>
      <c r="G5" t="s">
        <v>8</v>
      </c>
      <c r="H5" t="s">
        <v>9</v>
      </c>
    </row>
    <row r="6" spans="2:11" x14ac:dyDescent="0.25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29084.11</v>
      </c>
      <c r="H6" s="8">
        <v>923001.45</v>
      </c>
      <c r="J6" s="10">
        <f t="shared" ref="J6:J23" si="0">SUMIFS($E$26:$E$115,$D$26:$D$115,"&gt;="&amp;D6,$D$26:$D$115,"&lt;="&amp;E6)/F6</f>
        <v>0.40710303030303024</v>
      </c>
      <c r="K6" s="11">
        <f t="shared" ref="K6:K23" si="1">H6*J6</f>
        <v>375756.68726909085</v>
      </c>
    </row>
    <row r="7" spans="2:11" x14ac:dyDescent="0.25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21015.09</v>
      </c>
      <c r="H7" s="8">
        <v>527259.88</v>
      </c>
      <c r="J7" s="10">
        <f t="shared" si="0"/>
        <v>0.41537757575757572</v>
      </c>
      <c r="K7" s="11">
        <f t="shared" si="1"/>
        <v>219011.93074863029</v>
      </c>
    </row>
    <row r="8" spans="2:11" x14ac:dyDescent="0.25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24145.66</v>
      </c>
      <c r="H8" s="8">
        <v>670617.46</v>
      </c>
      <c r="J8" s="10">
        <f t="shared" si="0"/>
        <v>0.42365212121212115</v>
      </c>
      <c r="K8" s="11">
        <f t="shared" si="1"/>
        <v>284108.50945088477</v>
      </c>
    </row>
    <row r="9" spans="2:11" x14ac:dyDescent="0.25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31561.279999999999</v>
      </c>
      <c r="H9" s="8">
        <v>900797.2699999999</v>
      </c>
      <c r="J9" s="10">
        <f t="shared" si="0"/>
        <v>0.4380767741935484</v>
      </c>
      <c r="K9" s="11">
        <f t="shared" si="1"/>
        <v>394618.36224395479</v>
      </c>
    </row>
    <row r="10" spans="2:11" x14ac:dyDescent="0.25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27261.13</v>
      </c>
      <c r="H10" s="8">
        <v>792484.93</v>
      </c>
      <c r="J10" s="10">
        <f t="shared" si="0"/>
        <v>0.45056133333333331</v>
      </c>
      <c r="K10" s="11">
        <f t="shared" si="1"/>
        <v>357063.06670737336</v>
      </c>
    </row>
    <row r="11" spans="2:11" x14ac:dyDescent="0.25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21521.14</v>
      </c>
      <c r="H11" s="8">
        <v>710142.63</v>
      </c>
      <c r="J11" s="10">
        <f t="shared" si="0"/>
        <v>0.46903812499999997</v>
      </c>
      <c r="K11" s="11">
        <f t="shared" si="1"/>
        <v>333083.96765776875</v>
      </c>
    </row>
    <row r="12" spans="2:11" x14ac:dyDescent="0.25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35029.9</v>
      </c>
      <c r="H12" s="8">
        <v>1360439.72</v>
      </c>
      <c r="J12" s="10">
        <f t="shared" si="0"/>
        <v>0.47757125</v>
      </c>
      <c r="K12" s="11">
        <f t="shared" si="1"/>
        <v>649706.89763004996</v>
      </c>
    </row>
    <row r="13" spans="2:11" x14ac:dyDescent="0.25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29427.87</v>
      </c>
      <c r="H13" s="8">
        <v>1256570.97</v>
      </c>
      <c r="J13" s="10">
        <f t="shared" si="0"/>
        <v>0.49607133333333331</v>
      </c>
      <c r="K13" s="11">
        <f t="shared" si="1"/>
        <v>623348.83651585993</v>
      </c>
    </row>
    <row r="14" spans="2:11" x14ac:dyDescent="0.25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24972.21</v>
      </c>
      <c r="H14" s="8">
        <v>1132249.3999999999</v>
      </c>
      <c r="J14" s="10">
        <f t="shared" si="0"/>
        <v>0.50517333333333336</v>
      </c>
      <c r="K14" s="11">
        <f t="shared" si="1"/>
        <v>571982.20356266666</v>
      </c>
    </row>
    <row r="15" spans="2:11" x14ac:dyDescent="0.25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23869.77</v>
      </c>
      <c r="H15" s="8">
        <v>1223855.6099999999</v>
      </c>
      <c r="J15" s="10">
        <f t="shared" si="0"/>
        <v>0.52040206896551733</v>
      </c>
      <c r="K15" s="11">
        <f t="shared" si="1"/>
        <v>636896.99155905517</v>
      </c>
    </row>
    <row r="16" spans="2:11" x14ac:dyDescent="0.25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26115.11</v>
      </c>
      <c r="H16" s="8">
        <v>1150542.6100000001</v>
      </c>
      <c r="J16" s="10">
        <f t="shared" si="0"/>
        <v>0.53496903225806458</v>
      </c>
      <c r="K16" s="11">
        <f t="shared" si="1"/>
        <v>615504.66664336785</v>
      </c>
    </row>
    <row r="17" spans="2:13" x14ac:dyDescent="0.25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30198.99</v>
      </c>
      <c r="H17" s="8">
        <v>1425595.56</v>
      </c>
      <c r="J17" s="10">
        <f t="shared" si="0"/>
        <v>0.55806551724137932</v>
      </c>
      <c r="K17" s="11">
        <f t="shared" si="1"/>
        <v>795575.72356841387</v>
      </c>
    </row>
    <row r="18" spans="2:13" x14ac:dyDescent="0.25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26663.25</v>
      </c>
      <c r="H18" s="8">
        <v>1180735.24</v>
      </c>
      <c r="J18" s="10">
        <f t="shared" si="0"/>
        <v>0.56748137931034481</v>
      </c>
      <c r="K18" s="11">
        <f t="shared" si="1"/>
        <v>670045.26259553107</v>
      </c>
    </row>
    <row r="19" spans="2:13" x14ac:dyDescent="0.25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30895.03</v>
      </c>
      <c r="H19" s="8">
        <v>1373116.6900000002</v>
      </c>
      <c r="J19" s="10">
        <f t="shared" si="0"/>
        <v>0.58547928571428565</v>
      </c>
      <c r="K19" s="11">
        <f t="shared" si="1"/>
        <v>803931.37886356434</v>
      </c>
    </row>
    <row r="20" spans="2:13" x14ac:dyDescent="0.25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42160.38</v>
      </c>
      <c r="H20" s="8">
        <v>1917780.4200000002</v>
      </c>
      <c r="J20" s="10">
        <f t="shared" si="0"/>
        <v>0.59523142857142852</v>
      </c>
      <c r="K20" s="11">
        <f t="shared" si="1"/>
        <v>1141523.1790829143</v>
      </c>
    </row>
    <row r="21" spans="2:13" x14ac:dyDescent="0.25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24595.85</v>
      </c>
      <c r="H21" s="8">
        <v>1055577.8399999999</v>
      </c>
      <c r="J21" s="10">
        <f t="shared" si="0"/>
        <v>0.60064214285714279</v>
      </c>
      <c r="K21" s="11">
        <f t="shared" si="1"/>
        <v>634024.53577011416</v>
      </c>
    </row>
    <row r="22" spans="2:13" x14ac:dyDescent="0.25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28667.64</v>
      </c>
      <c r="H22" s="8">
        <v>1406292.39</v>
      </c>
      <c r="J22" s="10">
        <f t="shared" si="0"/>
        <v>0.60244571428571436</v>
      </c>
      <c r="K22" s="11">
        <f t="shared" si="1"/>
        <v>847214.82338811434</v>
      </c>
    </row>
    <row r="23" spans="2:13" x14ac:dyDescent="0.25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27018.2</v>
      </c>
      <c r="H23" s="8">
        <v>1254887.6299999999</v>
      </c>
      <c r="J23" s="10">
        <f t="shared" si="0"/>
        <v>0.60424928571428571</v>
      </c>
      <c r="K23" s="11">
        <f t="shared" si="1"/>
        <v>758264.95407919283</v>
      </c>
      <c r="L23" s="11">
        <f>SUM(K6:K23)</f>
        <v>10711661.977336546</v>
      </c>
      <c r="M23" s="12">
        <f>AVERAGE(J6:J23)</f>
        <v>0.51397726285469103</v>
      </c>
    </row>
    <row r="26" spans="2:13" x14ac:dyDescent="0.25">
      <c r="D26" s="9">
        <v>45931</v>
      </c>
      <c r="E26" s="6">
        <f t="shared" ref="E26:E48" si="2">$E$3</f>
        <v>0.33660000000000001</v>
      </c>
    </row>
    <row r="27" spans="2:13" x14ac:dyDescent="0.25">
      <c r="D27" s="9">
        <v>45932</v>
      </c>
      <c r="E27" s="6">
        <f t="shared" si="2"/>
        <v>0.33660000000000001</v>
      </c>
    </row>
    <row r="28" spans="2:13" x14ac:dyDescent="0.25">
      <c r="D28" s="9">
        <v>45933</v>
      </c>
      <c r="E28" s="6">
        <f t="shared" si="2"/>
        <v>0.33660000000000001</v>
      </c>
    </row>
    <row r="29" spans="2:13" x14ac:dyDescent="0.25">
      <c r="D29" s="9">
        <v>45934</v>
      </c>
      <c r="E29" s="6">
        <f t="shared" si="2"/>
        <v>0.33660000000000001</v>
      </c>
    </row>
    <row r="30" spans="2:13" x14ac:dyDescent="0.25">
      <c r="D30" s="9">
        <v>45935</v>
      </c>
      <c r="E30" s="6">
        <f t="shared" si="2"/>
        <v>0.33660000000000001</v>
      </c>
    </row>
    <row r="31" spans="2:13" x14ac:dyDescent="0.25">
      <c r="D31" s="9">
        <v>45936</v>
      </c>
      <c r="E31" s="6">
        <f t="shared" si="2"/>
        <v>0.33660000000000001</v>
      </c>
    </row>
    <row r="32" spans="2:13" x14ac:dyDescent="0.25">
      <c r="D32" s="9">
        <v>45937</v>
      </c>
      <c r="E32" s="6">
        <f t="shared" si="2"/>
        <v>0.33660000000000001</v>
      </c>
    </row>
    <row r="33" spans="4:5" x14ac:dyDescent="0.25">
      <c r="D33" s="9">
        <v>45938</v>
      </c>
      <c r="E33" s="6">
        <f t="shared" si="2"/>
        <v>0.33660000000000001</v>
      </c>
    </row>
    <row r="34" spans="4:5" x14ac:dyDescent="0.25">
      <c r="D34" s="9">
        <v>45939</v>
      </c>
      <c r="E34" s="6">
        <f t="shared" si="2"/>
        <v>0.33660000000000001</v>
      </c>
    </row>
    <row r="35" spans="4:5" x14ac:dyDescent="0.25">
      <c r="D35" s="9">
        <v>45940</v>
      </c>
      <c r="E35" s="6">
        <f t="shared" si="2"/>
        <v>0.33660000000000001</v>
      </c>
    </row>
    <row r="36" spans="4:5" x14ac:dyDescent="0.25">
      <c r="D36" s="9">
        <v>45941</v>
      </c>
      <c r="E36" s="6">
        <f t="shared" si="2"/>
        <v>0.33660000000000001</v>
      </c>
    </row>
    <row r="37" spans="4:5" x14ac:dyDescent="0.25">
      <c r="D37" s="9">
        <v>45942</v>
      </c>
      <c r="E37" s="6">
        <f t="shared" si="2"/>
        <v>0.33660000000000001</v>
      </c>
    </row>
    <row r="38" spans="4:5" x14ac:dyDescent="0.25">
      <c r="D38" s="9">
        <v>45943</v>
      </c>
      <c r="E38" s="6">
        <f t="shared" si="2"/>
        <v>0.33660000000000001</v>
      </c>
    </row>
    <row r="39" spans="4:5" x14ac:dyDescent="0.25">
      <c r="D39" s="9">
        <v>45944</v>
      </c>
      <c r="E39" s="6">
        <f t="shared" si="2"/>
        <v>0.33660000000000001</v>
      </c>
    </row>
    <row r="40" spans="4:5" x14ac:dyDescent="0.25">
      <c r="D40" s="9">
        <v>45945</v>
      </c>
      <c r="E40" s="6">
        <f t="shared" si="2"/>
        <v>0.33660000000000001</v>
      </c>
    </row>
    <row r="41" spans="4:5" x14ac:dyDescent="0.25">
      <c r="D41" s="9">
        <v>45946</v>
      </c>
      <c r="E41" s="6">
        <f t="shared" si="2"/>
        <v>0.33660000000000001</v>
      </c>
    </row>
    <row r="42" spans="4:5" x14ac:dyDescent="0.25">
      <c r="D42" s="9">
        <v>45947</v>
      </c>
      <c r="E42" s="6">
        <f t="shared" si="2"/>
        <v>0.33660000000000001</v>
      </c>
    </row>
    <row r="43" spans="4:5" x14ac:dyDescent="0.25">
      <c r="D43" s="9">
        <v>45948</v>
      </c>
      <c r="E43" s="6">
        <f t="shared" si="2"/>
        <v>0.33660000000000001</v>
      </c>
    </row>
    <row r="44" spans="4:5" x14ac:dyDescent="0.25">
      <c r="D44" s="9">
        <v>45949</v>
      </c>
      <c r="E44" s="6">
        <f t="shared" si="2"/>
        <v>0.33660000000000001</v>
      </c>
    </row>
    <row r="45" spans="4:5" x14ac:dyDescent="0.25">
      <c r="D45" s="9">
        <v>45950</v>
      </c>
      <c r="E45" s="6">
        <f t="shared" si="2"/>
        <v>0.33660000000000001</v>
      </c>
    </row>
    <row r="46" spans="4:5" x14ac:dyDescent="0.25">
      <c r="D46" s="9">
        <v>45951</v>
      </c>
      <c r="E46" s="6">
        <f t="shared" si="2"/>
        <v>0.33660000000000001</v>
      </c>
    </row>
    <row r="47" spans="4:5" x14ac:dyDescent="0.25">
      <c r="D47" s="9">
        <v>45952</v>
      </c>
      <c r="E47" s="6">
        <f t="shared" si="2"/>
        <v>0.33660000000000001</v>
      </c>
    </row>
    <row r="48" spans="4:5" x14ac:dyDescent="0.25">
      <c r="D48" s="9">
        <v>45953</v>
      </c>
      <c r="E48" s="6">
        <f t="shared" si="2"/>
        <v>0.33660000000000001</v>
      </c>
    </row>
    <row r="49" spans="4:5" x14ac:dyDescent="0.25">
      <c r="D49" s="9">
        <v>45954</v>
      </c>
      <c r="E49" s="6">
        <f>$D$3</f>
        <v>0.55915999999999999</v>
      </c>
    </row>
    <row r="50" spans="4:5" x14ac:dyDescent="0.25">
      <c r="D50" s="9">
        <v>45955</v>
      </c>
      <c r="E50" s="6">
        <f t="shared" ref="E50:E56" si="3">$D$3</f>
        <v>0.55915999999999999</v>
      </c>
    </row>
    <row r="51" spans="4:5" x14ac:dyDescent="0.25">
      <c r="D51" s="9">
        <v>45956</v>
      </c>
      <c r="E51" s="6">
        <f t="shared" si="3"/>
        <v>0.55915999999999999</v>
      </c>
    </row>
    <row r="52" spans="4:5" x14ac:dyDescent="0.25">
      <c r="D52" s="9">
        <v>45957</v>
      </c>
      <c r="E52" s="6">
        <f t="shared" si="3"/>
        <v>0.55915999999999999</v>
      </c>
    </row>
    <row r="53" spans="4:5" x14ac:dyDescent="0.25">
      <c r="D53" s="9">
        <v>45958</v>
      </c>
      <c r="E53" s="6">
        <f t="shared" si="3"/>
        <v>0.55915999999999999</v>
      </c>
    </row>
    <row r="54" spans="4:5" x14ac:dyDescent="0.25">
      <c r="D54" s="9">
        <v>45959</v>
      </c>
      <c r="E54" s="6">
        <f t="shared" si="3"/>
        <v>0.55915999999999999</v>
      </c>
    </row>
    <row r="55" spans="4:5" x14ac:dyDescent="0.25">
      <c r="D55" s="9">
        <v>45960</v>
      </c>
      <c r="E55" s="6">
        <f t="shared" si="3"/>
        <v>0.55915999999999999</v>
      </c>
    </row>
    <row r="56" spans="4:5" x14ac:dyDescent="0.25">
      <c r="D56" s="9">
        <v>45961</v>
      </c>
      <c r="E56" s="6">
        <f t="shared" si="3"/>
        <v>0.55915999999999999</v>
      </c>
    </row>
    <row r="57" spans="4:5" x14ac:dyDescent="0.25">
      <c r="D57" s="9">
        <v>45962</v>
      </c>
      <c r="E57" s="6">
        <f>$D$2</f>
        <v>0.60965999999999998</v>
      </c>
    </row>
    <row r="58" spans="4:5" x14ac:dyDescent="0.25">
      <c r="D58" s="9">
        <v>45963</v>
      </c>
      <c r="E58" s="6">
        <f t="shared" ref="E58:E86" si="4">$D$2</f>
        <v>0.60965999999999998</v>
      </c>
    </row>
    <row r="59" spans="4:5" x14ac:dyDescent="0.25">
      <c r="D59" s="9">
        <v>45964</v>
      </c>
      <c r="E59" s="6">
        <f t="shared" si="4"/>
        <v>0.60965999999999998</v>
      </c>
    </row>
    <row r="60" spans="4:5" x14ac:dyDescent="0.25">
      <c r="D60" s="9">
        <v>45965</v>
      </c>
      <c r="E60" s="6">
        <f t="shared" si="4"/>
        <v>0.60965999999999998</v>
      </c>
    </row>
    <row r="61" spans="4:5" x14ac:dyDescent="0.25">
      <c r="D61" s="9">
        <v>45966</v>
      </c>
      <c r="E61" s="6">
        <f t="shared" si="4"/>
        <v>0.60965999999999998</v>
      </c>
    </row>
    <row r="62" spans="4:5" x14ac:dyDescent="0.25">
      <c r="D62" s="9">
        <v>45967</v>
      </c>
      <c r="E62" s="6">
        <f t="shared" si="4"/>
        <v>0.60965999999999998</v>
      </c>
    </row>
    <row r="63" spans="4:5" x14ac:dyDescent="0.25">
      <c r="D63" s="9">
        <v>45968</v>
      </c>
      <c r="E63" s="6">
        <f t="shared" si="4"/>
        <v>0.60965999999999998</v>
      </c>
    </row>
    <row r="64" spans="4:5" x14ac:dyDescent="0.25">
      <c r="D64" s="9">
        <v>45969</v>
      </c>
      <c r="E64" s="6">
        <f t="shared" si="4"/>
        <v>0.60965999999999998</v>
      </c>
    </row>
    <row r="65" spans="4:5" x14ac:dyDescent="0.25">
      <c r="D65" s="9">
        <v>45970</v>
      </c>
      <c r="E65" s="6">
        <f t="shared" si="4"/>
        <v>0.60965999999999998</v>
      </c>
    </row>
    <row r="66" spans="4:5" x14ac:dyDescent="0.25">
      <c r="D66" s="9">
        <v>45971</v>
      </c>
      <c r="E66" s="6">
        <f t="shared" si="4"/>
        <v>0.60965999999999998</v>
      </c>
    </row>
    <row r="67" spans="4:5" x14ac:dyDescent="0.25">
      <c r="D67" s="9">
        <v>45972</v>
      </c>
      <c r="E67" s="6">
        <f t="shared" si="4"/>
        <v>0.60965999999999998</v>
      </c>
    </row>
    <row r="68" spans="4:5" x14ac:dyDescent="0.25">
      <c r="D68" s="9">
        <v>45973</v>
      </c>
      <c r="E68" s="6">
        <f t="shared" si="4"/>
        <v>0.60965999999999998</v>
      </c>
    </row>
    <row r="69" spans="4:5" x14ac:dyDescent="0.25">
      <c r="D69" s="9">
        <v>45974</v>
      </c>
      <c r="E69" s="6">
        <f t="shared" si="4"/>
        <v>0.60965999999999998</v>
      </c>
    </row>
    <row r="70" spans="4:5" x14ac:dyDescent="0.25">
      <c r="D70" s="9">
        <v>45975</v>
      </c>
      <c r="E70" s="6">
        <f t="shared" si="4"/>
        <v>0.60965999999999998</v>
      </c>
    </row>
    <row r="71" spans="4:5" x14ac:dyDescent="0.25">
      <c r="D71" s="9">
        <v>45976</v>
      </c>
      <c r="E71" s="6">
        <f t="shared" si="4"/>
        <v>0.60965999999999998</v>
      </c>
    </row>
    <row r="72" spans="4:5" x14ac:dyDescent="0.25">
      <c r="D72" s="9">
        <v>45977</v>
      </c>
      <c r="E72" s="6">
        <f t="shared" si="4"/>
        <v>0.60965999999999998</v>
      </c>
    </row>
    <row r="73" spans="4:5" x14ac:dyDescent="0.25">
      <c r="D73" s="9">
        <v>45978</v>
      </c>
      <c r="E73" s="6">
        <f t="shared" si="4"/>
        <v>0.60965999999999998</v>
      </c>
    </row>
    <row r="74" spans="4:5" x14ac:dyDescent="0.25">
      <c r="D74" s="9">
        <v>45979</v>
      </c>
      <c r="E74" s="6">
        <f t="shared" si="4"/>
        <v>0.60965999999999998</v>
      </c>
    </row>
    <row r="75" spans="4:5" x14ac:dyDescent="0.25">
      <c r="D75" s="9">
        <v>45980</v>
      </c>
      <c r="E75" s="6">
        <f t="shared" si="4"/>
        <v>0.60965999999999998</v>
      </c>
    </row>
    <row r="76" spans="4:5" x14ac:dyDescent="0.25">
      <c r="D76" s="9">
        <v>45981</v>
      </c>
      <c r="E76" s="6">
        <f t="shared" si="4"/>
        <v>0.60965999999999998</v>
      </c>
    </row>
    <row r="77" spans="4:5" x14ac:dyDescent="0.25">
      <c r="D77" s="9">
        <v>45982</v>
      </c>
      <c r="E77" s="6">
        <f t="shared" si="4"/>
        <v>0.60965999999999998</v>
      </c>
    </row>
    <row r="78" spans="4:5" x14ac:dyDescent="0.25">
      <c r="D78" s="9">
        <v>45983</v>
      </c>
      <c r="E78" s="6">
        <f t="shared" si="4"/>
        <v>0.60965999999999998</v>
      </c>
    </row>
    <row r="79" spans="4:5" x14ac:dyDescent="0.25">
      <c r="D79" s="9">
        <v>45984</v>
      </c>
      <c r="E79" s="6">
        <f t="shared" si="4"/>
        <v>0.60965999999999998</v>
      </c>
    </row>
    <row r="80" spans="4:5" x14ac:dyDescent="0.25">
      <c r="D80" s="9">
        <v>45985</v>
      </c>
      <c r="E80" s="6">
        <f t="shared" si="4"/>
        <v>0.60965999999999998</v>
      </c>
    </row>
    <row r="81" spans="4:5" x14ac:dyDescent="0.25">
      <c r="D81" s="9">
        <v>45986</v>
      </c>
      <c r="E81" s="6">
        <f t="shared" si="4"/>
        <v>0.60965999999999998</v>
      </c>
    </row>
    <row r="82" spans="4:5" x14ac:dyDescent="0.25">
      <c r="D82" s="9">
        <v>45987</v>
      </c>
      <c r="E82" s="6">
        <f t="shared" si="4"/>
        <v>0.60965999999999998</v>
      </c>
    </row>
    <row r="83" spans="4:5" x14ac:dyDescent="0.25">
      <c r="D83" s="9">
        <v>45988</v>
      </c>
      <c r="E83" s="6">
        <f t="shared" si="4"/>
        <v>0.60965999999999998</v>
      </c>
    </row>
    <row r="84" spans="4:5" x14ac:dyDescent="0.25">
      <c r="D84" s="9">
        <v>45989</v>
      </c>
      <c r="E84" s="6">
        <f t="shared" si="4"/>
        <v>0.60965999999999998</v>
      </c>
    </row>
    <row r="85" spans="4:5" x14ac:dyDescent="0.25">
      <c r="D85" s="9">
        <v>45990</v>
      </c>
      <c r="E85" s="6">
        <f t="shared" si="4"/>
        <v>0.60965999999999998</v>
      </c>
    </row>
    <row r="86" spans="4:5" x14ac:dyDescent="0.25">
      <c r="D86" s="9">
        <v>45991</v>
      </c>
      <c r="E86" s="6">
        <f t="shared" si="4"/>
        <v>0.60965999999999998</v>
      </c>
    </row>
    <row r="87" spans="4:5" x14ac:dyDescent="0.25">
      <c r="D87" s="9"/>
      <c r="E87" s="6"/>
    </row>
    <row r="88" spans="4:5" x14ac:dyDescent="0.25">
      <c r="D88" s="9"/>
      <c r="E88" s="6"/>
    </row>
    <row r="89" spans="4:5" x14ac:dyDescent="0.25">
      <c r="D89" s="9"/>
      <c r="E89" s="6"/>
    </row>
    <row r="90" spans="4:5" x14ac:dyDescent="0.25">
      <c r="D90" s="9"/>
      <c r="E90" s="6"/>
    </row>
    <row r="91" spans="4:5" x14ac:dyDescent="0.25">
      <c r="D91" s="9"/>
      <c r="E91" s="6"/>
    </row>
    <row r="92" spans="4:5" x14ac:dyDescent="0.25">
      <c r="D92" s="9"/>
      <c r="E92" s="6"/>
    </row>
    <row r="93" spans="4:5" x14ac:dyDescent="0.25">
      <c r="D93" s="9"/>
      <c r="E93" s="6"/>
    </row>
    <row r="94" spans="4:5" x14ac:dyDescent="0.25">
      <c r="D94" s="9"/>
      <c r="E94" s="6"/>
    </row>
    <row r="95" spans="4:5" x14ac:dyDescent="0.25">
      <c r="D95" s="9"/>
      <c r="E95" s="6"/>
    </row>
    <row r="96" spans="4:5" x14ac:dyDescent="0.25">
      <c r="D96" s="9"/>
      <c r="E96" s="6"/>
    </row>
    <row r="97" spans="4:5" x14ac:dyDescent="0.25">
      <c r="D97" s="9"/>
      <c r="E97" s="6"/>
    </row>
    <row r="98" spans="4:5" x14ac:dyDescent="0.25">
      <c r="D98" s="9"/>
      <c r="E98" s="6"/>
    </row>
    <row r="99" spans="4:5" x14ac:dyDescent="0.25">
      <c r="D99" s="9"/>
      <c r="E99" s="6"/>
    </row>
    <row r="100" spans="4:5" x14ac:dyDescent="0.25">
      <c r="D100" s="9"/>
      <c r="E100" s="6"/>
    </row>
    <row r="101" spans="4:5" x14ac:dyDescent="0.25">
      <c r="D101" s="9"/>
      <c r="E101" s="6"/>
    </row>
    <row r="102" spans="4:5" x14ac:dyDescent="0.25">
      <c r="D102" s="9"/>
      <c r="E102" s="6"/>
    </row>
    <row r="103" spans="4:5" x14ac:dyDescent="0.25">
      <c r="D103" s="9"/>
      <c r="E103" s="6"/>
    </row>
    <row r="104" spans="4:5" x14ac:dyDescent="0.25">
      <c r="D104" s="9"/>
      <c r="E104" s="6"/>
    </row>
    <row r="105" spans="4:5" x14ac:dyDescent="0.25">
      <c r="D105" s="9"/>
      <c r="E105" s="6"/>
    </row>
    <row r="106" spans="4:5" x14ac:dyDescent="0.25">
      <c r="D106" s="9"/>
      <c r="E106" s="6"/>
    </row>
    <row r="107" spans="4:5" x14ac:dyDescent="0.25">
      <c r="D107" s="9"/>
      <c r="E107" s="6"/>
    </row>
    <row r="108" spans="4:5" x14ac:dyDescent="0.25">
      <c r="D108" s="9"/>
      <c r="E108" s="6"/>
    </row>
    <row r="109" spans="4:5" x14ac:dyDescent="0.25">
      <c r="D109" s="9"/>
      <c r="E109" s="6"/>
    </row>
    <row r="110" spans="4:5" x14ac:dyDescent="0.25">
      <c r="D110" s="9"/>
      <c r="E110" s="6"/>
    </row>
    <row r="111" spans="4:5" x14ac:dyDescent="0.25">
      <c r="D111" s="9"/>
      <c r="E111" s="6"/>
    </row>
    <row r="112" spans="4:5" x14ac:dyDescent="0.25">
      <c r="D112" s="9"/>
      <c r="E112" s="6"/>
    </row>
    <row r="113" spans="4:5" x14ac:dyDescent="0.25">
      <c r="D113" s="9"/>
      <c r="E113" s="6"/>
    </row>
    <row r="114" spans="4:5" x14ac:dyDescent="0.25">
      <c r="D114" s="9"/>
      <c r="E114" s="6"/>
    </row>
    <row r="115" spans="4:5" x14ac:dyDescent="0.25">
      <c r="D115" s="9"/>
      <c r="E115" s="6"/>
    </row>
    <row r="116" spans="4:5" x14ac:dyDescent="0.25">
      <c r="D116" s="9"/>
    </row>
    <row r="117" spans="4:5" x14ac:dyDescent="0.25">
      <c r="D117" s="9"/>
    </row>
    <row r="118" spans="4:5" x14ac:dyDescent="0.25">
      <c r="D118" s="9"/>
    </row>
    <row r="119" spans="4:5" x14ac:dyDescent="0.25">
      <c r="D119" s="9"/>
    </row>
    <row r="120" spans="4:5" x14ac:dyDescent="0.25">
      <c r="D120" s="9"/>
    </row>
    <row r="121" spans="4:5" x14ac:dyDescent="0.25">
      <c r="D121" s="9"/>
    </row>
    <row r="122" spans="4:5" x14ac:dyDescent="0.25">
      <c r="D122" s="9"/>
    </row>
    <row r="123" spans="4:5" x14ac:dyDescent="0.25">
      <c r="D123" s="9"/>
    </row>
    <row r="124" spans="4:5" x14ac:dyDescent="0.25">
      <c r="D124" s="9"/>
    </row>
    <row r="125" spans="4:5" x14ac:dyDescent="0.25">
      <c r="D125" s="9"/>
    </row>
    <row r="126" spans="4:5" x14ac:dyDescent="0.25">
      <c r="D126" s="9"/>
    </row>
    <row r="127" spans="4:5" x14ac:dyDescent="0.25">
      <c r="D127" s="9"/>
    </row>
    <row r="128" spans="4:5" x14ac:dyDescent="0.25">
      <c r="D128" s="9"/>
    </row>
    <row r="129" spans="4:4" x14ac:dyDescent="0.25">
      <c r="D129" s="9"/>
    </row>
    <row r="130" spans="4:4" x14ac:dyDescent="0.25">
      <c r="D130" s="9"/>
    </row>
    <row r="131" spans="4:4" x14ac:dyDescent="0.25">
      <c r="D131" s="9"/>
    </row>
    <row r="132" spans="4:4" x14ac:dyDescent="0.25">
      <c r="D132" s="9"/>
    </row>
    <row r="133" spans="4:4" x14ac:dyDescent="0.25">
      <c r="D133" s="9"/>
    </row>
    <row r="134" spans="4:4" x14ac:dyDescent="0.25">
      <c r="D134" s="9"/>
    </row>
    <row r="135" spans="4:4" x14ac:dyDescent="0.25">
      <c r="D135" s="9"/>
    </row>
    <row r="136" spans="4:4" x14ac:dyDescent="0.25">
      <c r="D136" s="9"/>
    </row>
    <row r="137" spans="4:4" x14ac:dyDescent="0.25">
      <c r="D137" s="9"/>
    </row>
    <row r="138" spans="4:4" x14ac:dyDescent="0.25">
      <c r="D138" s="9"/>
    </row>
    <row r="139" spans="4:4" x14ac:dyDescent="0.25">
      <c r="D139" s="9"/>
    </row>
    <row r="140" spans="4:4" x14ac:dyDescent="0.25">
      <c r="D140" s="9"/>
    </row>
    <row r="141" spans="4:4" x14ac:dyDescent="0.25">
      <c r="D141" s="9"/>
    </row>
    <row r="142" spans="4:4" x14ac:dyDescent="0.25">
      <c r="D142" s="9"/>
    </row>
    <row r="143" spans="4:4" x14ac:dyDescent="0.25">
      <c r="D143" s="9"/>
    </row>
    <row r="144" spans="4:4" x14ac:dyDescent="0.25">
      <c r="D144" s="9"/>
    </row>
    <row r="145" spans="4:4" x14ac:dyDescent="0.25">
      <c r="D145" s="9"/>
    </row>
    <row r="146" spans="4:4" x14ac:dyDescent="0.25">
      <c r="D146" s="9"/>
    </row>
    <row r="147" spans="4:4" x14ac:dyDescent="0.25">
      <c r="D147" s="9"/>
    </row>
    <row r="148" spans="4:4" x14ac:dyDescent="0.25">
      <c r="D148" s="9"/>
    </row>
    <row r="149" spans="4:4" x14ac:dyDescent="0.25">
      <c r="D149" s="9"/>
    </row>
    <row r="150" spans="4:4" x14ac:dyDescent="0.25">
      <c r="D150" s="9"/>
    </row>
    <row r="151" spans="4:4" x14ac:dyDescent="0.25">
      <c r="D151" s="9"/>
    </row>
    <row r="152" spans="4:4" x14ac:dyDescent="0.25">
      <c r="D152" s="9"/>
    </row>
    <row r="153" spans="4:4" x14ac:dyDescent="0.25">
      <c r="D153" s="9"/>
    </row>
    <row r="154" spans="4:4" x14ac:dyDescent="0.25">
      <c r="D154" s="9"/>
    </row>
    <row r="155" spans="4:4" x14ac:dyDescent="0.25">
      <c r="D155" s="9"/>
    </row>
    <row r="156" spans="4:4" x14ac:dyDescent="0.25">
      <c r="D156" s="9"/>
    </row>
    <row r="157" spans="4:4" x14ac:dyDescent="0.25">
      <c r="D157" s="9"/>
    </row>
    <row r="158" spans="4:4" x14ac:dyDescent="0.25">
      <c r="D158" s="9"/>
    </row>
    <row r="159" spans="4:4" x14ac:dyDescent="0.25">
      <c r="D159" s="9"/>
    </row>
    <row r="160" spans="4:4" x14ac:dyDescent="0.25">
      <c r="D160" s="9"/>
    </row>
    <row r="161" spans="4:4" x14ac:dyDescent="0.25">
      <c r="D161" s="9"/>
    </row>
    <row r="162" spans="4:4" x14ac:dyDescent="0.25">
      <c r="D162" s="9"/>
    </row>
    <row r="163" spans="4:4" x14ac:dyDescent="0.25">
      <c r="D163" s="9"/>
    </row>
    <row r="164" spans="4:4" x14ac:dyDescent="0.25">
      <c r="D164" s="9"/>
    </row>
    <row r="165" spans="4:4" x14ac:dyDescent="0.25">
      <c r="D165" s="9"/>
    </row>
    <row r="166" spans="4:4" x14ac:dyDescent="0.25">
      <c r="D166" s="9"/>
    </row>
    <row r="167" spans="4:4" x14ac:dyDescent="0.25">
      <c r="D167" s="9"/>
    </row>
    <row r="168" spans="4:4" x14ac:dyDescent="0.25">
      <c r="D168" s="9"/>
    </row>
    <row r="169" spans="4:4" x14ac:dyDescent="0.25">
      <c r="D169" s="9"/>
    </row>
    <row r="170" spans="4:4" x14ac:dyDescent="0.25">
      <c r="D170" s="9"/>
    </row>
    <row r="171" spans="4:4" x14ac:dyDescent="0.25">
      <c r="D171" s="9"/>
    </row>
    <row r="172" spans="4:4" x14ac:dyDescent="0.25">
      <c r="D172" s="9"/>
    </row>
    <row r="173" spans="4:4" x14ac:dyDescent="0.25">
      <c r="D173" s="9"/>
    </row>
    <row r="174" spans="4:4" x14ac:dyDescent="0.25">
      <c r="D174" s="9"/>
    </row>
    <row r="175" spans="4:4" x14ac:dyDescent="0.25">
      <c r="D175" s="9"/>
    </row>
    <row r="176" spans="4:4" x14ac:dyDescent="0.25">
      <c r="D176" s="9"/>
    </row>
    <row r="177" spans="4:4" x14ac:dyDescent="0.25">
      <c r="D177" s="9"/>
    </row>
    <row r="178" spans="4:4" x14ac:dyDescent="0.25">
      <c r="D178" s="9"/>
    </row>
    <row r="179" spans="4:4" x14ac:dyDescent="0.25">
      <c r="D179" s="9"/>
    </row>
    <row r="180" spans="4:4" x14ac:dyDescent="0.25">
      <c r="D180" s="9"/>
    </row>
    <row r="181" spans="4:4" x14ac:dyDescent="0.25">
      <c r="D181" s="9"/>
    </row>
    <row r="182" spans="4:4" x14ac:dyDescent="0.25">
      <c r="D182" s="9"/>
    </row>
    <row r="183" spans="4:4" x14ac:dyDescent="0.25">
      <c r="D183" s="9"/>
    </row>
    <row r="184" spans="4:4" x14ac:dyDescent="0.25">
      <c r="D184" s="9"/>
    </row>
    <row r="185" spans="4:4" x14ac:dyDescent="0.25">
      <c r="D185" s="9"/>
    </row>
    <row r="186" spans="4:4" x14ac:dyDescent="0.25">
      <c r="D186" s="9"/>
    </row>
    <row r="187" spans="4:4" x14ac:dyDescent="0.25">
      <c r="D187" s="9"/>
    </row>
    <row r="188" spans="4:4" x14ac:dyDescent="0.25">
      <c r="D188" s="9"/>
    </row>
    <row r="189" spans="4:4" x14ac:dyDescent="0.25">
      <c r="D189" s="9"/>
    </row>
    <row r="190" spans="4:4" x14ac:dyDescent="0.25">
      <c r="D190" s="9"/>
    </row>
    <row r="191" spans="4:4" x14ac:dyDescent="0.25">
      <c r="D191" s="9"/>
    </row>
    <row r="192" spans="4:4" x14ac:dyDescent="0.25">
      <c r="D192" s="9"/>
    </row>
    <row r="193" spans="4:4" x14ac:dyDescent="0.25">
      <c r="D193" s="9"/>
    </row>
    <row r="194" spans="4:4" x14ac:dyDescent="0.25">
      <c r="D194" s="9"/>
    </row>
    <row r="195" spans="4:4" x14ac:dyDescent="0.25">
      <c r="D195" s="9"/>
    </row>
    <row r="196" spans="4:4" x14ac:dyDescent="0.25">
      <c r="D196" s="9"/>
    </row>
    <row r="197" spans="4:4" x14ac:dyDescent="0.25">
      <c r="D197" s="9"/>
    </row>
    <row r="198" spans="4:4" x14ac:dyDescent="0.25">
      <c r="D198" s="9"/>
    </row>
    <row r="199" spans="4:4" x14ac:dyDescent="0.25">
      <c r="D199" s="9"/>
    </row>
    <row r="200" spans="4:4" x14ac:dyDescent="0.25">
      <c r="D200" s="9"/>
    </row>
    <row r="201" spans="4:4" x14ac:dyDescent="0.25">
      <c r="D201" s="9"/>
    </row>
    <row r="202" spans="4:4" x14ac:dyDescent="0.25">
      <c r="D202" s="9"/>
    </row>
    <row r="203" spans="4:4" x14ac:dyDescent="0.25">
      <c r="D203" s="9"/>
    </row>
    <row r="204" spans="4:4" x14ac:dyDescent="0.25">
      <c r="D204" s="9"/>
    </row>
    <row r="205" spans="4:4" x14ac:dyDescent="0.25">
      <c r="D205" s="9"/>
    </row>
    <row r="206" spans="4:4" x14ac:dyDescent="0.25">
      <c r="D206" s="9"/>
    </row>
    <row r="207" spans="4:4" x14ac:dyDescent="0.25">
      <c r="D207" s="9"/>
    </row>
    <row r="208" spans="4:4" x14ac:dyDescent="0.25">
      <c r="D208" s="9"/>
    </row>
    <row r="209" spans="4:4" x14ac:dyDescent="0.25">
      <c r="D209" s="9"/>
    </row>
    <row r="210" spans="4:4" x14ac:dyDescent="0.25">
      <c r="D210" s="9"/>
    </row>
    <row r="211" spans="4:4" x14ac:dyDescent="0.25">
      <c r="D211" s="9"/>
    </row>
    <row r="212" spans="4:4" x14ac:dyDescent="0.25">
      <c r="D212" s="9"/>
    </row>
    <row r="213" spans="4:4" x14ac:dyDescent="0.25">
      <c r="D213" s="9"/>
    </row>
    <row r="214" spans="4:4" x14ac:dyDescent="0.25">
      <c r="D214" s="9"/>
    </row>
    <row r="215" spans="4:4" x14ac:dyDescent="0.25">
      <c r="D215" s="9"/>
    </row>
    <row r="216" spans="4:4" x14ac:dyDescent="0.25">
      <c r="D216" s="9"/>
    </row>
    <row r="217" spans="4:4" x14ac:dyDescent="0.25">
      <c r="D217" s="9"/>
    </row>
    <row r="218" spans="4:4" x14ac:dyDescent="0.25">
      <c r="D218" s="9"/>
    </row>
    <row r="219" spans="4:4" x14ac:dyDescent="0.25">
      <c r="D219" s="9"/>
    </row>
    <row r="220" spans="4:4" x14ac:dyDescent="0.25">
      <c r="D220" s="9"/>
    </row>
    <row r="221" spans="4:4" x14ac:dyDescent="0.25">
      <c r="D221" s="9"/>
    </row>
    <row r="222" spans="4:4" x14ac:dyDescent="0.25">
      <c r="D222" s="9"/>
    </row>
    <row r="223" spans="4:4" x14ac:dyDescent="0.25">
      <c r="D223" s="9"/>
    </row>
    <row r="224" spans="4:4" x14ac:dyDescent="0.25">
      <c r="D224" s="9"/>
    </row>
    <row r="225" spans="4:4" x14ac:dyDescent="0.25">
      <c r="D225" s="9"/>
    </row>
    <row r="226" spans="4:4" x14ac:dyDescent="0.25">
      <c r="D226" s="9"/>
    </row>
    <row r="227" spans="4:4" x14ac:dyDescent="0.25">
      <c r="D227" s="9"/>
    </row>
    <row r="228" spans="4:4" x14ac:dyDescent="0.25">
      <c r="D228" s="9"/>
    </row>
    <row r="229" spans="4:4" x14ac:dyDescent="0.25">
      <c r="D229" s="9"/>
    </row>
    <row r="230" spans="4:4" x14ac:dyDescent="0.25">
      <c r="D230" s="9"/>
    </row>
    <row r="231" spans="4:4" x14ac:dyDescent="0.25">
      <c r="D231" s="9"/>
    </row>
    <row r="232" spans="4:4" x14ac:dyDescent="0.25">
      <c r="D232" s="9"/>
    </row>
    <row r="233" spans="4:4" x14ac:dyDescent="0.25">
      <c r="D233" s="9"/>
    </row>
    <row r="234" spans="4:4" x14ac:dyDescent="0.25">
      <c r="D234" s="9"/>
    </row>
    <row r="235" spans="4:4" x14ac:dyDescent="0.25">
      <c r="D235" s="9"/>
    </row>
    <row r="236" spans="4:4" x14ac:dyDescent="0.25">
      <c r="D236" s="9"/>
    </row>
    <row r="237" spans="4:4" x14ac:dyDescent="0.25">
      <c r="D237" s="9"/>
    </row>
    <row r="238" spans="4:4" x14ac:dyDescent="0.25">
      <c r="D238" s="9"/>
    </row>
    <row r="239" spans="4:4" x14ac:dyDescent="0.25">
      <c r="D239" s="9"/>
    </row>
    <row r="240" spans="4:4" x14ac:dyDescent="0.25">
      <c r="D240" s="9"/>
    </row>
    <row r="241" spans="4:4" x14ac:dyDescent="0.25">
      <c r="D241" s="9"/>
    </row>
    <row r="242" spans="4:4" x14ac:dyDescent="0.25">
      <c r="D242" s="9"/>
    </row>
    <row r="243" spans="4:4" x14ac:dyDescent="0.25">
      <c r="D243" s="9"/>
    </row>
    <row r="244" spans="4:4" x14ac:dyDescent="0.25">
      <c r="D244" s="9"/>
    </row>
    <row r="245" spans="4:4" x14ac:dyDescent="0.25">
      <c r="D245" s="9"/>
    </row>
    <row r="246" spans="4:4" x14ac:dyDescent="0.25">
      <c r="D246" s="9"/>
    </row>
    <row r="247" spans="4:4" x14ac:dyDescent="0.25">
      <c r="D247" s="9"/>
    </row>
    <row r="248" spans="4:4" x14ac:dyDescent="0.25">
      <c r="D248" s="9"/>
    </row>
    <row r="249" spans="4:4" x14ac:dyDescent="0.25">
      <c r="D249" s="9"/>
    </row>
    <row r="250" spans="4:4" x14ac:dyDescent="0.25">
      <c r="D250" s="9"/>
    </row>
    <row r="251" spans="4:4" x14ac:dyDescent="0.25">
      <c r="D251" s="9"/>
    </row>
    <row r="252" spans="4:4" x14ac:dyDescent="0.25">
      <c r="D252" s="9"/>
    </row>
    <row r="253" spans="4:4" x14ac:dyDescent="0.25">
      <c r="D253" s="9"/>
    </row>
    <row r="254" spans="4:4" x14ac:dyDescent="0.25">
      <c r="D254" s="9"/>
    </row>
    <row r="255" spans="4:4" x14ac:dyDescent="0.25">
      <c r="D255" s="9"/>
    </row>
    <row r="256" spans="4:4" x14ac:dyDescent="0.25">
      <c r="D256" s="9"/>
    </row>
    <row r="257" spans="4:4" x14ac:dyDescent="0.25">
      <c r="D257" s="9"/>
    </row>
    <row r="258" spans="4:4" x14ac:dyDescent="0.25">
      <c r="D258" s="9"/>
    </row>
    <row r="259" spans="4:4" x14ac:dyDescent="0.25">
      <c r="D259" s="9"/>
    </row>
    <row r="260" spans="4:4" x14ac:dyDescent="0.25">
      <c r="D260" s="9"/>
    </row>
    <row r="261" spans="4:4" x14ac:dyDescent="0.25">
      <c r="D261" s="9"/>
    </row>
    <row r="262" spans="4:4" x14ac:dyDescent="0.25">
      <c r="D262" s="9"/>
    </row>
    <row r="263" spans="4:4" x14ac:dyDescent="0.25">
      <c r="D263" s="9"/>
    </row>
    <row r="264" spans="4:4" x14ac:dyDescent="0.25">
      <c r="D264" s="9"/>
    </row>
    <row r="265" spans="4:4" x14ac:dyDescent="0.25">
      <c r="D265" s="9"/>
    </row>
    <row r="266" spans="4:4" x14ac:dyDescent="0.25">
      <c r="D266" s="9"/>
    </row>
    <row r="267" spans="4:4" x14ac:dyDescent="0.25">
      <c r="D267" s="9"/>
    </row>
    <row r="268" spans="4:4" x14ac:dyDescent="0.25">
      <c r="D268" s="9"/>
    </row>
    <row r="269" spans="4:4" x14ac:dyDescent="0.25">
      <c r="D269" s="9"/>
    </row>
    <row r="270" spans="4:4" x14ac:dyDescent="0.25">
      <c r="D270" s="9"/>
    </row>
    <row r="271" spans="4:4" x14ac:dyDescent="0.25">
      <c r="D271" s="9"/>
    </row>
    <row r="272" spans="4:4" x14ac:dyDescent="0.25">
      <c r="D272" s="9"/>
    </row>
    <row r="273" spans="4:4" x14ac:dyDescent="0.25">
      <c r="D273" s="9"/>
    </row>
    <row r="274" spans="4:4" x14ac:dyDescent="0.25">
      <c r="D274" s="9"/>
    </row>
    <row r="275" spans="4:4" x14ac:dyDescent="0.25">
      <c r="D275" s="9"/>
    </row>
    <row r="276" spans="4:4" x14ac:dyDescent="0.25">
      <c r="D276" s="9"/>
    </row>
    <row r="277" spans="4:4" x14ac:dyDescent="0.25">
      <c r="D277" s="9"/>
    </row>
    <row r="278" spans="4:4" x14ac:dyDescent="0.25">
      <c r="D278" s="9"/>
    </row>
    <row r="279" spans="4:4" x14ac:dyDescent="0.25">
      <c r="D279" s="9"/>
    </row>
    <row r="280" spans="4:4" x14ac:dyDescent="0.25">
      <c r="D280" s="9"/>
    </row>
    <row r="281" spans="4:4" x14ac:dyDescent="0.25">
      <c r="D281" s="9"/>
    </row>
    <row r="282" spans="4:4" x14ac:dyDescent="0.25">
      <c r="D282" s="9"/>
    </row>
    <row r="283" spans="4:4" x14ac:dyDescent="0.25">
      <c r="D283" s="9"/>
    </row>
    <row r="284" spans="4:4" x14ac:dyDescent="0.25">
      <c r="D284" s="9"/>
    </row>
    <row r="285" spans="4:4" x14ac:dyDescent="0.25">
      <c r="D285" s="9"/>
    </row>
    <row r="286" spans="4:4" x14ac:dyDescent="0.25">
      <c r="D286" s="9"/>
    </row>
    <row r="287" spans="4:4" x14ac:dyDescent="0.25">
      <c r="D287" s="9"/>
    </row>
    <row r="288" spans="4:4" x14ac:dyDescent="0.25">
      <c r="D288" s="9"/>
    </row>
    <row r="289" spans="4:4" x14ac:dyDescent="0.25">
      <c r="D289" s="9"/>
    </row>
    <row r="290" spans="4:4" x14ac:dyDescent="0.25">
      <c r="D290" s="9"/>
    </row>
    <row r="291" spans="4:4" x14ac:dyDescent="0.25">
      <c r="D291" s="9"/>
    </row>
    <row r="292" spans="4:4" x14ac:dyDescent="0.25">
      <c r="D292" s="9"/>
    </row>
    <row r="293" spans="4:4" x14ac:dyDescent="0.25">
      <c r="D293" s="9"/>
    </row>
    <row r="294" spans="4:4" x14ac:dyDescent="0.25">
      <c r="D294" s="9"/>
    </row>
    <row r="295" spans="4:4" x14ac:dyDescent="0.25">
      <c r="D295" s="9"/>
    </row>
    <row r="296" spans="4:4" x14ac:dyDescent="0.25">
      <c r="D296" s="9"/>
    </row>
    <row r="297" spans="4:4" x14ac:dyDescent="0.25">
      <c r="D297" s="9"/>
    </row>
    <row r="298" spans="4:4" x14ac:dyDescent="0.25">
      <c r="D298" s="9"/>
    </row>
    <row r="299" spans="4:4" x14ac:dyDescent="0.25">
      <c r="D299" s="9"/>
    </row>
    <row r="300" spans="4:4" x14ac:dyDescent="0.25">
      <c r="D300" s="9"/>
    </row>
    <row r="301" spans="4:4" x14ac:dyDescent="0.25">
      <c r="D301" s="9"/>
    </row>
    <row r="302" spans="4:4" x14ac:dyDescent="0.25">
      <c r="D302" s="9"/>
    </row>
    <row r="303" spans="4:4" x14ac:dyDescent="0.25">
      <c r="D303" s="9"/>
    </row>
    <row r="304" spans="4:4" x14ac:dyDescent="0.25">
      <c r="D304" s="9"/>
    </row>
    <row r="305" spans="4:4" x14ac:dyDescent="0.25">
      <c r="D305" s="9"/>
    </row>
    <row r="306" spans="4:4" x14ac:dyDescent="0.25">
      <c r="D306" s="9"/>
    </row>
    <row r="307" spans="4:4" x14ac:dyDescent="0.25">
      <c r="D307" s="9"/>
    </row>
    <row r="308" spans="4:4" x14ac:dyDescent="0.25">
      <c r="D308" s="9"/>
    </row>
    <row r="309" spans="4:4" x14ac:dyDescent="0.25">
      <c r="D309" s="9"/>
    </row>
    <row r="310" spans="4:4" x14ac:dyDescent="0.25">
      <c r="D310" s="9"/>
    </row>
    <row r="311" spans="4:4" x14ac:dyDescent="0.25">
      <c r="D311" s="9"/>
    </row>
    <row r="312" spans="4:4" x14ac:dyDescent="0.25">
      <c r="D312" s="9"/>
    </row>
    <row r="313" spans="4:4" x14ac:dyDescent="0.25">
      <c r="D313" s="9"/>
    </row>
    <row r="314" spans="4:4" x14ac:dyDescent="0.25">
      <c r="D314" s="9"/>
    </row>
    <row r="315" spans="4:4" x14ac:dyDescent="0.25">
      <c r="D315" s="9"/>
    </row>
    <row r="316" spans="4:4" x14ac:dyDescent="0.25">
      <c r="D316" s="9"/>
    </row>
    <row r="317" spans="4:4" x14ac:dyDescent="0.25">
      <c r="D317" s="9"/>
    </row>
    <row r="318" spans="4:4" x14ac:dyDescent="0.25">
      <c r="D318" s="9"/>
    </row>
    <row r="319" spans="4:4" x14ac:dyDescent="0.25">
      <c r="D319" s="9"/>
    </row>
    <row r="320" spans="4:4" x14ac:dyDescent="0.25">
      <c r="D320" s="9"/>
    </row>
    <row r="321" spans="4:4" x14ac:dyDescent="0.25">
      <c r="D321" s="9"/>
    </row>
    <row r="322" spans="4:4" x14ac:dyDescent="0.25">
      <c r="D322" s="9"/>
    </row>
    <row r="323" spans="4:4" x14ac:dyDescent="0.25">
      <c r="D323" s="9"/>
    </row>
    <row r="324" spans="4:4" x14ac:dyDescent="0.25">
      <c r="D324" s="9"/>
    </row>
    <row r="325" spans="4:4" x14ac:dyDescent="0.25">
      <c r="D325" s="9"/>
    </row>
    <row r="326" spans="4:4" x14ac:dyDescent="0.25">
      <c r="D326" s="9"/>
    </row>
    <row r="327" spans="4:4" x14ac:dyDescent="0.25">
      <c r="D327" s="9"/>
    </row>
    <row r="328" spans="4:4" x14ac:dyDescent="0.25">
      <c r="D328" s="9"/>
    </row>
    <row r="329" spans="4:4" x14ac:dyDescent="0.25">
      <c r="D329" s="9"/>
    </row>
    <row r="330" spans="4:4" x14ac:dyDescent="0.25">
      <c r="D330" s="9"/>
    </row>
    <row r="331" spans="4:4" x14ac:dyDescent="0.25">
      <c r="D331" s="9"/>
    </row>
    <row r="332" spans="4:4" x14ac:dyDescent="0.25">
      <c r="D332" s="9"/>
    </row>
    <row r="333" spans="4:4" x14ac:dyDescent="0.25">
      <c r="D333" s="9"/>
    </row>
    <row r="334" spans="4:4" x14ac:dyDescent="0.25">
      <c r="D334" s="9"/>
    </row>
    <row r="335" spans="4:4" x14ac:dyDescent="0.25">
      <c r="D335" s="9"/>
    </row>
    <row r="336" spans="4:4" x14ac:dyDescent="0.25">
      <c r="D336" s="9"/>
    </row>
    <row r="337" spans="4:4" x14ac:dyDescent="0.25">
      <c r="D337" s="9"/>
    </row>
    <row r="338" spans="4:4" x14ac:dyDescent="0.25">
      <c r="D338" s="9"/>
    </row>
    <row r="339" spans="4:4" x14ac:dyDescent="0.25">
      <c r="D339" s="9"/>
    </row>
    <row r="340" spans="4:4" x14ac:dyDescent="0.25">
      <c r="D340" s="9"/>
    </row>
    <row r="341" spans="4:4" x14ac:dyDescent="0.25">
      <c r="D341" s="9"/>
    </row>
    <row r="342" spans="4:4" x14ac:dyDescent="0.25">
      <c r="D342" s="9"/>
    </row>
    <row r="343" spans="4:4" x14ac:dyDescent="0.25">
      <c r="D343" s="9"/>
    </row>
    <row r="344" spans="4:4" x14ac:dyDescent="0.25">
      <c r="D344" s="9"/>
    </row>
    <row r="345" spans="4:4" x14ac:dyDescent="0.25">
      <c r="D345" s="9"/>
    </row>
    <row r="346" spans="4:4" x14ac:dyDescent="0.25">
      <c r="D346" s="9"/>
    </row>
    <row r="347" spans="4:4" x14ac:dyDescent="0.25">
      <c r="D347" s="9"/>
    </row>
    <row r="348" spans="4:4" x14ac:dyDescent="0.25">
      <c r="D348" s="9"/>
    </row>
    <row r="349" spans="4:4" x14ac:dyDescent="0.25">
      <c r="D349" s="9"/>
    </row>
    <row r="350" spans="4:4" x14ac:dyDescent="0.25">
      <c r="D350" s="9"/>
    </row>
    <row r="351" spans="4:4" x14ac:dyDescent="0.25">
      <c r="D351" s="9"/>
    </row>
    <row r="352" spans="4:4" x14ac:dyDescent="0.25">
      <c r="D352" s="9"/>
    </row>
    <row r="353" spans="4:4" x14ac:dyDescent="0.25">
      <c r="D353" s="9"/>
    </row>
    <row r="354" spans="4:4" x14ac:dyDescent="0.25">
      <c r="D354" s="9"/>
    </row>
    <row r="355" spans="4:4" x14ac:dyDescent="0.25">
      <c r="D355" s="9"/>
    </row>
    <row r="356" spans="4:4" x14ac:dyDescent="0.25">
      <c r="D356" s="9"/>
    </row>
    <row r="357" spans="4:4" x14ac:dyDescent="0.25">
      <c r="D357" s="9"/>
    </row>
    <row r="358" spans="4:4" x14ac:dyDescent="0.25">
      <c r="D358" s="9"/>
    </row>
    <row r="359" spans="4:4" x14ac:dyDescent="0.25">
      <c r="D359" s="9"/>
    </row>
    <row r="360" spans="4:4" x14ac:dyDescent="0.25">
      <c r="D360" s="9"/>
    </row>
    <row r="361" spans="4:4" x14ac:dyDescent="0.25">
      <c r="D361" s="9"/>
    </row>
    <row r="362" spans="4:4" x14ac:dyDescent="0.25">
      <c r="D362" s="9"/>
    </row>
    <row r="363" spans="4:4" x14ac:dyDescent="0.25">
      <c r="D363" s="9"/>
    </row>
    <row r="364" spans="4:4" x14ac:dyDescent="0.25">
      <c r="D364" s="9"/>
    </row>
    <row r="365" spans="4:4" x14ac:dyDescent="0.25">
      <c r="D365" s="9"/>
    </row>
    <row r="366" spans="4:4" x14ac:dyDescent="0.25">
      <c r="D366" s="9"/>
    </row>
    <row r="367" spans="4:4" x14ac:dyDescent="0.25">
      <c r="D367" s="9"/>
    </row>
    <row r="368" spans="4:4" x14ac:dyDescent="0.25">
      <c r="D368" s="9"/>
    </row>
    <row r="369" spans="4:4" x14ac:dyDescent="0.25">
      <c r="D369" s="9"/>
    </row>
    <row r="370" spans="4:4" x14ac:dyDescent="0.25">
      <c r="D370" s="9"/>
    </row>
    <row r="371" spans="4:4" x14ac:dyDescent="0.25">
      <c r="D371" s="9"/>
    </row>
    <row r="372" spans="4:4" x14ac:dyDescent="0.25">
      <c r="D372" s="9"/>
    </row>
    <row r="373" spans="4:4" x14ac:dyDescent="0.25">
      <c r="D373" s="9"/>
    </row>
    <row r="374" spans="4:4" x14ac:dyDescent="0.25">
      <c r="D374" s="9"/>
    </row>
    <row r="375" spans="4:4" x14ac:dyDescent="0.25">
      <c r="D375" s="9"/>
    </row>
    <row r="376" spans="4:4" x14ac:dyDescent="0.25">
      <c r="D376" s="9"/>
    </row>
    <row r="377" spans="4:4" x14ac:dyDescent="0.25">
      <c r="D377" s="9"/>
    </row>
    <row r="378" spans="4:4" x14ac:dyDescent="0.25">
      <c r="D378" s="9"/>
    </row>
    <row r="379" spans="4:4" x14ac:dyDescent="0.25">
      <c r="D379" s="9"/>
    </row>
    <row r="380" spans="4:4" x14ac:dyDescent="0.25">
      <c r="D380" s="9"/>
    </row>
    <row r="381" spans="4:4" x14ac:dyDescent="0.25">
      <c r="D381" s="9"/>
    </row>
    <row r="382" spans="4:4" x14ac:dyDescent="0.25">
      <c r="D382" s="9"/>
    </row>
    <row r="383" spans="4:4" x14ac:dyDescent="0.25">
      <c r="D383" s="9"/>
    </row>
    <row r="384" spans="4:4" x14ac:dyDescent="0.25">
      <c r="D384" s="9"/>
    </row>
    <row r="385" spans="4:4" x14ac:dyDescent="0.25">
      <c r="D385" s="9"/>
    </row>
    <row r="386" spans="4:4" x14ac:dyDescent="0.25">
      <c r="D386" s="9"/>
    </row>
    <row r="387" spans="4:4" x14ac:dyDescent="0.25">
      <c r="D387" s="9"/>
    </row>
    <row r="388" spans="4:4" x14ac:dyDescent="0.25">
      <c r="D388" s="9"/>
    </row>
    <row r="389" spans="4:4" x14ac:dyDescent="0.25">
      <c r="D389" s="9"/>
    </row>
    <row r="390" spans="4:4" x14ac:dyDescent="0.25">
      <c r="D390" s="9"/>
    </row>
    <row r="391" spans="4:4" x14ac:dyDescent="0.25">
      <c r="D391" s="9"/>
    </row>
    <row r="392" spans="4:4" x14ac:dyDescent="0.25">
      <c r="D392" s="9"/>
    </row>
    <row r="393" spans="4:4" x14ac:dyDescent="0.25">
      <c r="D393" s="9"/>
    </row>
    <row r="394" spans="4:4" x14ac:dyDescent="0.25">
      <c r="D394" s="9"/>
    </row>
    <row r="395" spans="4:4" x14ac:dyDescent="0.25">
      <c r="D395" s="9"/>
    </row>
    <row r="396" spans="4:4" x14ac:dyDescent="0.25">
      <c r="D396" s="9"/>
    </row>
    <row r="397" spans="4:4" x14ac:dyDescent="0.25">
      <c r="D397" s="9"/>
    </row>
    <row r="398" spans="4:4" x14ac:dyDescent="0.25">
      <c r="D398" s="9"/>
    </row>
    <row r="399" spans="4:4" x14ac:dyDescent="0.25">
      <c r="D399" s="9"/>
    </row>
    <row r="400" spans="4:4" x14ac:dyDescent="0.25">
      <c r="D400" s="9"/>
    </row>
    <row r="401" spans="4:4" x14ac:dyDescent="0.25">
      <c r="D401" s="9"/>
    </row>
    <row r="402" spans="4:4" x14ac:dyDescent="0.25">
      <c r="D402" s="9"/>
    </row>
    <row r="403" spans="4:4" x14ac:dyDescent="0.25">
      <c r="D403" s="9"/>
    </row>
    <row r="404" spans="4:4" x14ac:dyDescent="0.25">
      <c r="D404" s="9"/>
    </row>
    <row r="405" spans="4:4" x14ac:dyDescent="0.25">
      <c r="D405" s="9"/>
    </row>
    <row r="406" spans="4:4" x14ac:dyDescent="0.25">
      <c r="D406" s="9"/>
    </row>
    <row r="407" spans="4:4" x14ac:dyDescent="0.25">
      <c r="D407" s="9"/>
    </row>
    <row r="408" spans="4:4" x14ac:dyDescent="0.25">
      <c r="D408" s="9"/>
    </row>
    <row r="409" spans="4:4" x14ac:dyDescent="0.25">
      <c r="D409" s="9"/>
    </row>
    <row r="410" spans="4:4" x14ac:dyDescent="0.25">
      <c r="D410" s="9"/>
    </row>
    <row r="411" spans="4:4" x14ac:dyDescent="0.25">
      <c r="D411" s="9"/>
    </row>
    <row r="412" spans="4:4" x14ac:dyDescent="0.25">
      <c r="D412" s="9"/>
    </row>
    <row r="413" spans="4:4" x14ac:dyDescent="0.25">
      <c r="D413" s="9"/>
    </row>
    <row r="414" spans="4:4" x14ac:dyDescent="0.25">
      <c r="D414" s="9"/>
    </row>
    <row r="415" spans="4:4" x14ac:dyDescent="0.25">
      <c r="D415" s="9"/>
    </row>
    <row r="416" spans="4:4" x14ac:dyDescent="0.25">
      <c r="D416" s="9"/>
    </row>
    <row r="417" spans="4:4" x14ac:dyDescent="0.25">
      <c r="D417" s="9"/>
    </row>
    <row r="418" spans="4:4" x14ac:dyDescent="0.25">
      <c r="D418" s="9"/>
    </row>
    <row r="419" spans="4:4" x14ac:dyDescent="0.25">
      <c r="D419" s="9"/>
    </row>
    <row r="420" spans="4:4" x14ac:dyDescent="0.25">
      <c r="D420" s="9"/>
    </row>
    <row r="421" spans="4:4" x14ac:dyDescent="0.25">
      <c r="D421" s="9"/>
    </row>
    <row r="422" spans="4:4" x14ac:dyDescent="0.25">
      <c r="D422" s="9"/>
    </row>
    <row r="423" spans="4:4" x14ac:dyDescent="0.25">
      <c r="D423" s="9"/>
    </row>
    <row r="424" spans="4:4" x14ac:dyDescent="0.25">
      <c r="D424" s="9"/>
    </row>
    <row r="425" spans="4:4" x14ac:dyDescent="0.25">
      <c r="D425" s="9"/>
    </row>
    <row r="426" spans="4:4" x14ac:dyDescent="0.25">
      <c r="D426" s="9"/>
    </row>
    <row r="427" spans="4:4" x14ac:dyDescent="0.25">
      <c r="D427" s="9"/>
    </row>
    <row r="428" spans="4:4" x14ac:dyDescent="0.25">
      <c r="D428" s="9"/>
    </row>
    <row r="429" spans="4:4" x14ac:dyDescent="0.25">
      <c r="D429" s="9"/>
    </row>
    <row r="430" spans="4:4" x14ac:dyDescent="0.25">
      <c r="D430" s="9"/>
    </row>
    <row r="431" spans="4:4" x14ac:dyDescent="0.25">
      <c r="D431" s="9"/>
    </row>
    <row r="432" spans="4:4" x14ac:dyDescent="0.25">
      <c r="D432" s="9"/>
    </row>
    <row r="433" spans="4:4" x14ac:dyDescent="0.25">
      <c r="D433" s="9"/>
    </row>
    <row r="434" spans="4:4" x14ac:dyDescent="0.25">
      <c r="D434" s="9"/>
    </row>
    <row r="435" spans="4:4" x14ac:dyDescent="0.25">
      <c r="D435" s="9"/>
    </row>
    <row r="436" spans="4:4" x14ac:dyDescent="0.25">
      <c r="D436" s="9"/>
    </row>
    <row r="437" spans="4:4" x14ac:dyDescent="0.25">
      <c r="D437" s="9"/>
    </row>
    <row r="438" spans="4:4" x14ac:dyDescent="0.25">
      <c r="D438" s="9"/>
    </row>
    <row r="439" spans="4:4" x14ac:dyDescent="0.25">
      <c r="D439" s="9"/>
    </row>
    <row r="440" spans="4:4" x14ac:dyDescent="0.25">
      <c r="D440" s="9"/>
    </row>
    <row r="441" spans="4:4" x14ac:dyDescent="0.25">
      <c r="D441" s="9"/>
    </row>
    <row r="442" spans="4:4" x14ac:dyDescent="0.25">
      <c r="D442" s="9"/>
    </row>
    <row r="443" spans="4:4" x14ac:dyDescent="0.25">
      <c r="D443" s="9"/>
    </row>
    <row r="444" spans="4:4" x14ac:dyDescent="0.25">
      <c r="D444" s="9"/>
    </row>
    <row r="445" spans="4:4" x14ac:dyDescent="0.25">
      <c r="D445" s="9"/>
    </row>
    <row r="446" spans="4:4" x14ac:dyDescent="0.25">
      <c r="D446" s="9"/>
    </row>
    <row r="447" spans="4:4" x14ac:dyDescent="0.25">
      <c r="D447" s="9"/>
    </row>
    <row r="448" spans="4:4" x14ac:dyDescent="0.25">
      <c r="D448" s="9"/>
    </row>
    <row r="449" spans="4:4" x14ac:dyDescent="0.25">
      <c r="D449" s="9"/>
    </row>
    <row r="450" spans="4:4" x14ac:dyDescent="0.25">
      <c r="D450" s="9"/>
    </row>
    <row r="451" spans="4:4" x14ac:dyDescent="0.25">
      <c r="D451" s="9"/>
    </row>
    <row r="452" spans="4:4" x14ac:dyDescent="0.25">
      <c r="D452" s="9"/>
    </row>
    <row r="453" spans="4:4" x14ac:dyDescent="0.25">
      <c r="D453" s="9"/>
    </row>
    <row r="454" spans="4:4" x14ac:dyDescent="0.25">
      <c r="D454" s="9"/>
    </row>
    <row r="455" spans="4:4" x14ac:dyDescent="0.25">
      <c r="D455" s="9"/>
    </row>
    <row r="456" spans="4:4" x14ac:dyDescent="0.25">
      <c r="D456" s="9"/>
    </row>
    <row r="457" spans="4:4" x14ac:dyDescent="0.25">
      <c r="D457" s="9"/>
    </row>
    <row r="458" spans="4:4" x14ac:dyDescent="0.25">
      <c r="D458" s="9"/>
    </row>
    <row r="459" spans="4:4" x14ac:dyDescent="0.25">
      <c r="D459" s="9"/>
    </row>
    <row r="460" spans="4:4" x14ac:dyDescent="0.25">
      <c r="D460" s="9"/>
    </row>
    <row r="461" spans="4:4" x14ac:dyDescent="0.25">
      <c r="D461" s="9"/>
    </row>
    <row r="462" spans="4:4" x14ac:dyDescent="0.25">
      <c r="D462" s="9"/>
    </row>
    <row r="463" spans="4:4" x14ac:dyDescent="0.25">
      <c r="D463" s="9"/>
    </row>
    <row r="464" spans="4:4" x14ac:dyDescent="0.25">
      <c r="D464" s="9"/>
    </row>
    <row r="465" spans="4:4" x14ac:dyDescent="0.25">
      <c r="D465" s="9"/>
    </row>
    <row r="466" spans="4:4" x14ac:dyDescent="0.25">
      <c r="D466" s="9"/>
    </row>
    <row r="467" spans="4:4" x14ac:dyDescent="0.25">
      <c r="D467" s="9"/>
    </row>
    <row r="468" spans="4:4" x14ac:dyDescent="0.25">
      <c r="D468" s="9"/>
    </row>
    <row r="469" spans="4:4" x14ac:dyDescent="0.25">
      <c r="D469" s="9"/>
    </row>
    <row r="470" spans="4:4" x14ac:dyDescent="0.25">
      <c r="D470" s="9"/>
    </row>
    <row r="471" spans="4:4" x14ac:dyDescent="0.25">
      <c r="D471" s="9"/>
    </row>
    <row r="472" spans="4:4" x14ac:dyDescent="0.25">
      <c r="D472" s="9"/>
    </row>
    <row r="473" spans="4:4" x14ac:dyDescent="0.25">
      <c r="D473" s="9"/>
    </row>
    <row r="474" spans="4:4" x14ac:dyDescent="0.25">
      <c r="D474" s="9"/>
    </row>
    <row r="475" spans="4:4" x14ac:dyDescent="0.25">
      <c r="D475" s="9"/>
    </row>
    <row r="476" spans="4:4" x14ac:dyDescent="0.25">
      <c r="D476" s="9"/>
    </row>
    <row r="477" spans="4:4" x14ac:dyDescent="0.25">
      <c r="D477" s="9"/>
    </row>
    <row r="478" spans="4:4" x14ac:dyDescent="0.25">
      <c r="D478" s="9"/>
    </row>
    <row r="479" spans="4:4" x14ac:dyDescent="0.25">
      <c r="D479" s="9"/>
    </row>
    <row r="480" spans="4:4" x14ac:dyDescent="0.25">
      <c r="D480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A877-3CE4-4254-ADF8-B8D259090C8A}">
  <sheetPr>
    <tabColor rgb="FF92D050"/>
  </sheetPr>
  <dimension ref="A1"/>
  <sheetViews>
    <sheetView workbookViewId="0">
      <selection activeCell="O51" sqref="O51"/>
    </sheetView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91C07-220C-4412-B0A5-C7A2DC98817B}">
  <dimension ref="B1:Q498"/>
  <sheetViews>
    <sheetView workbookViewId="0">
      <selection activeCell="G6" sqref="G6:H23"/>
    </sheetView>
  </sheetViews>
  <sheetFormatPr defaultRowHeight="15" x14ac:dyDescent="0.25"/>
  <cols>
    <col min="4" max="8" width="13.7109375" customWidth="1"/>
    <col min="10" max="10" width="12.28515625" bestFit="1" customWidth="1"/>
    <col min="11" max="11" width="14.42578125" customWidth="1"/>
    <col min="12" max="12" width="12.42578125" customWidth="1"/>
    <col min="16" max="16" width="14.140625" bestFit="1" customWidth="1"/>
    <col min="17" max="17" width="12.28515625" customWidth="1"/>
  </cols>
  <sheetData>
    <row r="1" spans="2:11" x14ac:dyDescent="0.25">
      <c r="D1" t="s">
        <v>4</v>
      </c>
      <c r="E1" t="s">
        <v>5</v>
      </c>
    </row>
    <row r="2" spans="2:11" x14ac:dyDescent="0.25">
      <c r="C2" t="s">
        <v>1</v>
      </c>
      <c r="D2" s="6">
        <v>0.26456000000000002</v>
      </c>
      <c r="E2" s="6">
        <v>0.24021000000000001</v>
      </c>
      <c r="F2" s="14">
        <f>(D2-E2)/E2</f>
        <v>0.10136963490279342</v>
      </c>
      <c r="G2" s="9">
        <v>45954</v>
      </c>
      <c r="I2" s="6"/>
    </row>
    <row r="3" spans="2:11" x14ac:dyDescent="0.25">
      <c r="C3" t="s">
        <v>0</v>
      </c>
      <c r="D3" s="6">
        <v>0.26456000000000002</v>
      </c>
      <c r="E3" s="6">
        <v>0.24021000000000001</v>
      </c>
      <c r="F3" s="14">
        <f>(D3-E3)/E3</f>
        <v>0.10136963490279342</v>
      </c>
    </row>
    <row r="5" spans="2:11" x14ac:dyDescent="0.25">
      <c r="D5" t="s">
        <v>6</v>
      </c>
      <c r="E5" t="s">
        <v>7</v>
      </c>
      <c r="G5" t="s">
        <v>8</v>
      </c>
      <c r="H5" t="s">
        <v>9</v>
      </c>
    </row>
    <row r="6" spans="2:11" x14ac:dyDescent="0.25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3811.7700000000004</v>
      </c>
      <c r="H6" s="8">
        <v>406166.06</v>
      </c>
      <c r="J6" s="10">
        <f t="shared" ref="J6:J23" si="0">SUMIFS($E$27:$E$116,$D$27:$D$116,"&gt;="&amp;D6,$D$27:$D$116,"&lt;="&amp;E6)/F6</f>
        <v>0.26456000000000013</v>
      </c>
      <c r="K6" s="11">
        <f t="shared" ref="K6:K23" si="1">H6*J6</f>
        <v>107455.29283360005</v>
      </c>
    </row>
    <row r="7" spans="2:11" x14ac:dyDescent="0.25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1497.78</v>
      </c>
      <c r="H7" s="8">
        <v>93109.06</v>
      </c>
      <c r="J7" s="10">
        <f t="shared" si="0"/>
        <v>0.26456000000000013</v>
      </c>
      <c r="K7" s="11">
        <f t="shared" si="1"/>
        <v>24632.932913600012</v>
      </c>
    </row>
    <row r="8" spans="2:11" x14ac:dyDescent="0.25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2239.7800000000002</v>
      </c>
      <c r="H8" s="8">
        <v>187925.83</v>
      </c>
      <c r="J8" s="10">
        <f t="shared" si="0"/>
        <v>0.26456000000000013</v>
      </c>
      <c r="K8" s="11">
        <f t="shared" si="1"/>
        <v>49717.657584800021</v>
      </c>
    </row>
    <row r="9" spans="2:11" x14ac:dyDescent="0.25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1851.38</v>
      </c>
      <c r="H9" s="8">
        <v>188337.84</v>
      </c>
      <c r="J9" s="10">
        <f t="shared" si="0"/>
        <v>0.26456000000000013</v>
      </c>
      <c r="K9" s="11">
        <f t="shared" si="1"/>
        <v>49826.658950400022</v>
      </c>
    </row>
    <row r="10" spans="2:11" x14ac:dyDescent="0.25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1833.04</v>
      </c>
      <c r="H10" s="8">
        <v>158152.21</v>
      </c>
      <c r="J10" s="10">
        <f t="shared" si="0"/>
        <v>0.26456000000000013</v>
      </c>
      <c r="K10" s="11">
        <f t="shared" si="1"/>
        <v>41840.748677600015</v>
      </c>
    </row>
    <row r="11" spans="2:11" x14ac:dyDescent="0.25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1699.23</v>
      </c>
      <c r="H11" s="8">
        <v>155030.79</v>
      </c>
      <c r="J11" s="10">
        <f t="shared" si="0"/>
        <v>0.26456000000000013</v>
      </c>
      <c r="K11" s="11">
        <f t="shared" si="1"/>
        <v>41014.94580240002</v>
      </c>
    </row>
    <row r="12" spans="2:11" x14ac:dyDescent="0.25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2559.7199999999998</v>
      </c>
      <c r="H12" s="8">
        <v>290633.27</v>
      </c>
      <c r="J12" s="10">
        <f t="shared" si="0"/>
        <v>0.26456000000000013</v>
      </c>
      <c r="K12" s="11">
        <f t="shared" si="1"/>
        <v>76889.937911200046</v>
      </c>
    </row>
    <row r="13" spans="2:11" x14ac:dyDescent="0.25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2114.2600000000002</v>
      </c>
      <c r="H13" s="8">
        <v>231859.56</v>
      </c>
      <c r="J13" s="10">
        <f t="shared" si="0"/>
        <v>0.26456000000000013</v>
      </c>
      <c r="K13" s="11">
        <f t="shared" si="1"/>
        <v>61340.765193600026</v>
      </c>
    </row>
    <row r="14" spans="2:11" x14ac:dyDescent="0.25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1618.19</v>
      </c>
      <c r="H14" s="8">
        <v>221724.62</v>
      </c>
      <c r="J14" s="10">
        <f t="shared" si="0"/>
        <v>0.26456000000000013</v>
      </c>
      <c r="K14" s="11">
        <f t="shared" si="1"/>
        <v>58659.465467200025</v>
      </c>
    </row>
    <row r="15" spans="2:11" x14ac:dyDescent="0.25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1792.77</v>
      </c>
      <c r="H15" s="8">
        <v>243792.38</v>
      </c>
      <c r="J15" s="10">
        <f t="shared" si="0"/>
        <v>0.26456000000000013</v>
      </c>
      <c r="K15" s="11">
        <f t="shared" si="1"/>
        <v>64497.712052800031</v>
      </c>
    </row>
    <row r="16" spans="2:11" x14ac:dyDescent="0.25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1846.62</v>
      </c>
      <c r="H16" s="8">
        <v>275268.07999999996</v>
      </c>
      <c r="J16" s="10">
        <f t="shared" si="0"/>
        <v>0.26456000000000013</v>
      </c>
      <c r="K16" s="11">
        <f t="shared" si="1"/>
        <v>72824.923244800026</v>
      </c>
    </row>
    <row r="17" spans="2:17" x14ac:dyDescent="0.25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1609.89</v>
      </c>
      <c r="H17" s="8">
        <v>205370.9</v>
      </c>
      <c r="J17" s="10">
        <f t="shared" si="0"/>
        <v>0.26456000000000013</v>
      </c>
      <c r="K17" s="11">
        <f t="shared" si="1"/>
        <v>54332.925304000026</v>
      </c>
    </row>
    <row r="18" spans="2:17" x14ac:dyDescent="0.25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1581.36</v>
      </c>
      <c r="H18" s="8">
        <v>190289.6</v>
      </c>
      <c r="J18" s="10">
        <f t="shared" si="0"/>
        <v>0.26456000000000013</v>
      </c>
      <c r="K18" s="11">
        <f t="shared" si="1"/>
        <v>50343.016576000024</v>
      </c>
    </row>
    <row r="19" spans="2:17" x14ac:dyDescent="0.25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2546.2399999999998</v>
      </c>
      <c r="H19" s="8">
        <v>338472.04</v>
      </c>
      <c r="J19" s="10">
        <f t="shared" si="0"/>
        <v>0.26456000000000013</v>
      </c>
      <c r="K19" s="11">
        <f t="shared" si="1"/>
        <v>89546.162902400043</v>
      </c>
    </row>
    <row r="20" spans="2:17" x14ac:dyDescent="0.25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2261.2600000000002</v>
      </c>
      <c r="H20" s="8">
        <v>251239.01</v>
      </c>
      <c r="J20" s="10">
        <f t="shared" si="0"/>
        <v>0.26456000000000013</v>
      </c>
      <c r="K20" s="11">
        <f t="shared" si="1"/>
        <v>66467.792485600032</v>
      </c>
    </row>
    <row r="21" spans="2:17" x14ac:dyDescent="0.25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1589.69</v>
      </c>
      <c r="H21" s="8">
        <v>218042.05000000002</v>
      </c>
      <c r="J21" s="10">
        <f t="shared" si="0"/>
        <v>0.26456000000000013</v>
      </c>
      <c r="K21" s="11">
        <f t="shared" si="1"/>
        <v>57685.204748000033</v>
      </c>
    </row>
    <row r="22" spans="2:17" x14ac:dyDescent="0.25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1813.34</v>
      </c>
      <c r="H22" s="8">
        <v>251447.01</v>
      </c>
      <c r="J22" s="10">
        <f t="shared" si="0"/>
        <v>0.26456000000000013</v>
      </c>
      <c r="K22" s="11">
        <f t="shared" si="1"/>
        <v>66522.82096560004</v>
      </c>
      <c r="L22" t="s">
        <v>10</v>
      </c>
      <c r="P22" t="s">
        <v>11</v>
      </c>
      <c r="Q22" t="s">
        <v>12</v>
      </c>
    </row>
    <row r="23" spans="2:17" x14ac:dyDescent="0.25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1331.11</v>
      </c>
      <c r="H23" s="8">
        <v>224925.02</v>
      </c>
      <c r="J23" s="10">
        <f t="shared" si="0"/>
        <v>0.26456000000000013</v>
      </c>
      <c r="K23" s="11">
        <f t="shared" si="1"/>
        <v>59506.163291200028</v>
      </c>
      <c r="L23" s="16">
        <f>SUM(K6:K23)</f>
        <v>1093105.1269048005</v>
      </c>
      <c r="M23" s="12">
        <f>AVERAGE(J6:J23)</f>
        <v>0.26456000000000024</v>
      </c>
      <c r="P23" s="4">
        <f>'Blended old and new - East (3)'!L23</f>
        <v>1063721.7495451691</v>
      </c>
      <c r="Q23" s="11">
        <f>L23-P23</f>
        <v>29383.377359631471</v>
      </c>
    </row>
    <row r="24" spans="2:17" x14ac:dyDescent="0.25">
      <c r="B24" s="1"/>
      <c r="C24" s="1"/>
      <c r="D24" s="7"/>
      <c r="E24" s="7"/>
      <c r="F24" s="2"/>
      <c r="G24" s="8"/>
      <c r="H24" s="8"/>
      <c r="J24" s="10"/>
      <c r="K24" s="11"/>
      <c r="Q24" s="18">
        <f>Q23/P23</f>
        <v>2.762318000190872E-2</v>
      </c>
    </row>
    <row r="25" spans="2:17" x14ac:dyDescent="0.25">
      <c r="B25" s="1"/>
      <c r="C25" s="1"/>
      <c r="D25" s="7"/>
      <c r="E25" s="7"/>
      <c r="F25" s="2"/>
      <c r="G25" s="8"/>
      <c r="H25" s="8"/>
      <c r="J25" s="10"/>
      <c r="K25" s="11"/>
      <c r="P25" s="13"/>
    </row>
    <row r="26" spans="2:17" x14ac:dyDescent="0.25">
      <c r="B26" s="1"/>
      <c r="C26" s="1"/>
      <c r="D26" s="7"/>
      <c r="E26" s="7"/>
      <c r="F26" s="2"/>
      <c r="G26" s="8"/>
      <c r="H26" s="8"/>
      <c r="J26" s="10"/>
      <c r="K26" s="11"/>
    </row>
    <row r="27" spans="2:17" x14ac:dyDescent="0.25">
      <c r="B27" s="1"/>
      <c r="C27" s="1"/>
      <c r="D27" s="9">
        <v>45931</v>
      </c>
      <c r="E27" s="6">
        <f t="shared" ref="E27:E57" si="2">$D$3</f>
        <v>0.26456000000000002</v>
      </c>
      <c r="F27" s="2"/>
      <c r="G27" s="8"/>
      <c r="H27" s="8"/>
      <c r="J27" s="10"/>
      <c r="K27" s="11"/>
    </row>
    <row r="28" spans="2:17" x14ac:dyDescent="0.25">
      <c r="B28" s="1"/>
      <c r="C28" s="1"/>
      <c r="D28" s="9">
        <v>45932</v>
      </c>
      <c r="E28" s="6">
        <f t="shared" si="2"/>
        <v>0.26456000000000002</v>
      </c>
      <c r="F28" s="2"/>
      <c r="G28" s="8"/>
      <c r="H28" s="8"/>
      <c r="J28" s="10"/>
      <c r="K28" s="11"/>
    </row>
    <row r="29" spans="2:17" x14ac:dyDescent="0.25">
      <c r="B29" s="1"/>
      <c r="C29" s="1"/>
      <c r="D29" s="9">
        <v>45933</v>
      </c>
      <c r="E29" s="6">
        <f t="shared" si="2"/>
        <v>0.26456000000000002</v>
      </c>
      <c r="F29" s="2"/>
      <c r="G29" s="8"/>
      <c r="H29" s="8"/>
      <c r="J29" s="10"/>
      <c r="K29" s="11"/>
    </row>
    <row r="30" spans="2:17" x14ac:dyDescent="0.25">
      <c r="B30" s="1"/>
      <c r="C30" s="1"/>
      <c r="D30" s="9">
        <v>45934</v>
      </c>
      <c r="E30" s="6">
        <f t="shared" si="2"/>
        <v>0.26456000000000002</v>
      </c>
      <c r="F30" s="2"/>
      <c r="G30" s="8"/>
      <c r="H30" s="8"/>
      <c r="J30" s="10"/>
      <c r="K30" s="11"/>
    </row>
    <row r="31" spans="2:17" x14ac:dyDescent="0.25">
      <c r="B31" s="1"/>
      <c r="C31" s="1"/>
      <c r="D31" s="9">
        <v>45935</v>
      </c>
      <c r="E31" s="6">
        <f t="shared" si="2"/>
        <v>0.26456000000000002</v>
      </c>
      <c r="F31" s="2"/>
      <c r="G31" s="8"/>
      <c r="H31" s="8"/>
      <c r="J31" s="10"/>
      <c r="K31" s="11"/>
    </row>
    <row r="32" spans="2:17" x14ac:dyDescent="0.25">
      <c r="B32" s="1"/>
      <c r="C32" s="1"/>
      <c r="D32" s="9">
        <v>45936</v>
      </c>
      <c r="E32" s="6">
        <f t="shared" si="2"/>
        <v>0.26456000000000002</v>
      </c>
      <c r="F32" s="2"/>
      <c r="G32" s="8"/>
      <c r="H32" s="8"/>
      <c r="J32" s="10"/>
      <c r="K32" s="11"/>
    </row>
    <row r="33" spans="2:13" x14ac:dyDescent="0.25">
      <c r="B33" s="1"/>
      <c r="C33" s="1"/>
      <c r="D33" s="9">
        <v>45937</v>
      </c>
      <c r="E33" s="6">
        <f t="shared" si="2"/>
        <v>0.26456000000000002</v>
      </c>
      <c r="F33" s="2"/>
      <c r="G33" s="8"/>
      <c r="H33" s="8"/>
      <c r="J33" s="10"/>
      <c r="K33" s="11"/>
    </row>
    <row r="34" spans="2:13" x14ac:dyDescent="0.25">
      <c r="B34" s="1"/>
      <c r="C34" s="1"/>
      <c r="D34" s="9">
        <v>45938</v>
      </c>
      <c r="E34" s="6">
        <f t="shared" si="2"/>
        <v>0.26456000000000002</v>
      </c>
      <c r="F34" s="2"/>
      <c r="G34" s="8"/>
      <c r="H34" s="8"/>
      <c r="J34" s="10"/>
      <c r="K34" s="11"/>
    </row>
    <row r="35" spans="2:13" x14ac:dyDescent="0.25">
      <c r="B35" s="1"/>
      <c r="C35" s="1"/>
      <c r="D35" s="9">
        <v>45939</v>
      </c>
      <c r="E35" s="6">
        <f t="shared" si="2"/>
        <v>0.26456000000000002</v>
      </c>
      <c r="F35" s="2"/>
      <c r="G35" s="8"/>
      <c r="H35" s="8"/>
      <c r="J35" s="10"/>
      <c r="K35" s="11"/>
    </row>
    <row r="36" spans="2:13" x14ac:dyDescent="0.25">
      <c r="B36" s="1"/>
      <c r="C36" s="1"/>
      <c r="D36" s="9">
        <v>45940</v>
      </c>
      <c r="E36" s="6">
        <f t="shared" si="2"/>
        <v>0.26456000000000002</v>
      </c>
      <c r="F36" s="2"/>
      <c r="G36" s="8"/>
      <c r="H36" s="8"/>
      <c r="J36" s="10"/>
      <c r="K36" s="11"/>
    </row>
    <row r="37" spans="2:13" x14ac:dyDescent="0.25">
      <c r="B37" s="1"/>
      <c r="C37" s="1"/>
      <c r="D37" s="9">
        <v>45941</v>
      </c>
      <c r="E37" s="6">
        <f t="shared" si="2"/>
        <v>0.26456000000000002</v>
      </c>
      <c r="F37" s="2"/>
      <c r="G37" s="8"/>
      <c r="H37" s="8"/>
      <c r="J37" s="10"/>
      <c r="K37" s="11"/>
    </row>
    <row r="38" spans="2:13" x14ac:dyDescent="0.25">
      <c r="B38" s="1"/>
      <c r="C38" s="1"/>
      <c r="D38" s="9">
        <v>45942</v>
      </c>
      <c r="E38" s="6">
        <f t="shared" si="2"/>
        <v>0.26456000000000002</v>
      </c>
      <c r="F38" s="2"/>
      <c r="G38" s="8"/>
      <c r="H38" s="8"/>
      <c r="J38" s="10"/>
      <c r="K38" s="11"/>
    </row>
    <row r="39" spans="2:13" x14ac:dyDescent="0.25">
      <c r="B39" s="1"/>
      <c r="C39" s="1"/>
      <c r="D39" s="9">
        <v>45943</v>
      </c>
      <c r="E39" s="6">
        <f t="shared" si="2"/>
        <v>0.26456000000000002</v>
      </c>
      <c r="F39" s="2"/>
      <c r="G39" s="8"/>
      <c r="H39" s="8"/>
      <c r="J39" s="10"/>
      <c r="K39" s="11"/>
    </row>
    <row r="40" spans="2:13" x14ac:dyDescent="0.25">
      <c r="B40" s="1"/>
      <c r="C40" s="1"/>
      <c r="D40" s="9">
        <v>45944</v>
      </c>
      <c r="E40" s="6">
        <f t="shared" si="2"/>
        <v>0.26456000000000002</v>
      </c>
      <c r="F40" s="2"/>
      <c r="G40" s="8"/>
      <c r="H40" s="8"/>
      <c r="J40" s="10"/>
      <c r="K40" s="11"/>
    </row>
    <row r="41" spans="2:13" x14ac:dyDescent="0.25">
      <c r="B41" s="1"/>
      <c r="C41" s="1"/>
      <c r="D41" s="9">
        <v>45945</v>
      </c>
      <c r="E41" s="6">
        <f t="shared" si="2"/>
        <v>0.26456000000000002</v>
      </c>
      <c r="F41" s="2"/>
      <c r="G41" s="8"/>
      <c r="H41" s="8"/>
      <c r="J41" s="10"/>
      <c r="K41" s="11"/>
      <c r="L41" s="11"/>
      <c r="M41" s="12"/>
    </row>
    <row r="42" spans="2:13" x14ac:dyDescent="0.25">
      <c r="D42" s="9">
        <v>45946</v>
      </c>
      <c r="E42" s="6">
        <f t="shared" si="2"/>
        <v>0.26456000000000002</v>
      </c>
    </row>
    <row r="43" spans="2:13" x14ac:dyDescent="0.25">
      <c r="D43" s="9">
        <v>45947</v>
      </c>
      <c r="E43" s="6">
        <f t="shared" si="2"/>
        <v>0.26456000000000002</v>
      </c>
    </row>
    <row r="44" spans="2:13" x14ac:dyDescent="0.25">
      <c r="D44" s="9">
        <v>45948</v>
      </c>
      <c r="E44" s="6">
        <f t="shared" si="2"/>
        <v>0.26456000000000002</v>
      </c>
    </row>
    <row r="45" spans="2:13" x14ac:dyDescent="0.25">
      <c r="D45" s="9">
        <v>45949</v>
      </c>
      <c r="E45" s="6">
        <f t="shared" si="2"/>
        <v>0.26456000000000002</v>
      </c>
    </row>
    <row r="46" spans="2:13" x14ac:dyDescent="0.25">
      <c r="D46" s="9">
        <v>45950</v>
      </c>
      <c r="E46" s="6">
        <f t="shared" si="2"/>
        <v>0.26456000000000002</v>
      </c>
    </row>
    <row r="47" spans="2:13" x14ac:dyDescent="0.25">
      <c r="D47" s="9">
        <v>45951</v>
      </c>
      <c r="E47" s="6">
        <f t="shared" si="2"/>
        <v>0.26456000000000002</v>
      </c>
    </row>
    <row r="48" spans="2:13" x14ac:dyDescent="0.25">
      <c r="D48" s="9">
        <v>45952</v>
      </c>
      <c r="E48" s="6">
        <f t="shared" si="2"/>
        <v>0.26456000000000002</v>
      </c>
    </row>
    <row r="49" spans="4:5" x14ac:dyDescent="0.25">
      <c r="D49" s="9">
        <v>45953</v>
      </c>
      <c r="E49" s="6">
        <f t="shared" si="2"/>
        <v>0.26456000000000002</v>
      </c>
    </row>
    <row r="50" spans="4:5" x14ac:dyDescent="0.25">
      <c r="D50" s="9">
        <v>45954</v>
      </c>
      <c r="E50" s="6">
        <f t="shared" si="2"/>
        <v>0.26456000000000002</v>
      </c>
    </row>
    <row r="51" spans="4:5" x14ac:dyDescent="0.25">
      <c r="D51" s="9">
        <v>45955</v>
      </c>
      <c r="E51" s="6">
        <f t="shared" si="2"/>
        <v>0.26456000000000002</v>
      </c>
    </row>
    <row r="52" spans="4:5" x14ac:dyDescent="0.25">
      <c r="D52" s="9">
        <v>45956</v>
      </c>
      <c r="E52" s="6">
        <f t="shared" si="2"/>
        <v>0.26456000000000002</v>
      </c>
    </row>
    <row r="53" spans="4:5" x14ac:dyDescent="0.25">
      <c r="D53" s="9">
        <v>45957</v>
      </c>
      <c r="E53" s="6">
        <f t="shared" si="2"/>
        <v>0.26456000000000002</v>
      </c>
    </row>
    <row r="54" spans="4:5" x14ac:dyDescent="0.25">
      <c r="D54" s="9">
        <v>45958</v>
      </c>
      <c r="E54" s="6">
        <f t="shared" si="2"/>
        <v>0.26456000000000002</v>
      </c>
    </row>
    <row r="55" spans="4:5" x14ac:dyDescent="0.25">
      <c r="D55" s="9">
        <v>45959</v>
      </c>
      <c r="E55" s="6">
        <f t="shared" si="2"/>
        <v>0.26456000000000002</v>
      </c>
    </row>
    <row r="56" spans="4:5" x14ac:dyDescent="0.25">
      <c r="D56" s="9">
        <v>45960</v>
      </c>
      <c r="E56" s="6">
        <f t="shared" si="2"/>
        <v>0.26456000000000002</v>
      </c>
    </row>
    <row r="57" spans="4:5" x14ac:dyDescent="0.25">
      <c r="D57" s="9">
        <v>45961</v>
      </c>
      <c r="E57" s="6">
        <f t="shared" si="2"/>
        <v>0.26456000000000002</v>
      </c>
    </row>
    <row r="58" spans="4:5" x14ac:dyDescent="0.25">
      <c r="D58" s="9">
        <v>45962</v>
      </c>
      <c r="E58" s="6">
        <f>$D$2</f>
        <v>0.26456000000000002</v>
      </c>
    </row>
    <row r="59" spans="4:5" x14ac:dyDescent="0.25">
      <c r="D59" s="9">
        <v>45963</v>
      </c>
      <c r="E59" s="6">
        <f t="shared" ref="E59:E87" si="3">$D$2</f>
        <v>0.26456000000000002</v>
      </c>
    </row>
    <row r="60" spans="4:5" x14ac:dyDescent="0.25">
      <c r="D60" s="9">
        <v>45964</v>
      </c>
      <c r="E60" s="6">
        <f t="shared" si="3"/>
        <v>0.26456000000000002</v>
      </c>
    </row>
    <row r="61" spans="4:5" x14ac:dyDescent="0.25">
      <c r="D61" s="9">
        <v>45965</v>
      </c>
      <c r="E61" s="6">
        <f t="shared" si="3"/>
        <v>0.26456000000000002</v>
      </c>
    </row>
    <row r="62" spans="4:5" x14ac:dyDescent="0.25">
      <c r="D62" s="9">
        <v>45966</v>
      </c>
      <c r="E62" s="6">
        <f t="shared" si="3"/>
        <v>0.26456000000000002</v>
      </c>
    </row>
    <row r="63" spans="4:5" x14ac:dyDescent="0.25">
      <c r="D63" s="9">
        <v>45967</v>
      </c>
      <c r="E63" s="6">
        <f t="shared" si="3"/>
        <v>0.26456000000000002</v>
      </c>
    </row>
    <row r="64" spans="4:5" x14ac:dyDescent="0.25">
      <c r="D64" s="9">
        <v>45968</v>
      </c>
      <c r="E64" s="6">
        <f t="shared" si="3"/>
        <v>0.26456000000000002</v>
      </c>
    </row>
    <row r="65" spans="4:5" x14ac:dyDescent="0.25">
      <c r="D65" s="9">
        <v>45969</v>
      </c>
      <c r="E65" s="6">
        <f t="shared" si="3"/>
        <v>0.26456000000000002</v>
      </c>
    </row>
    <row r="66" spans="4:5" x14ac:dyDescent="0.25">
      <c r="D66" s="9">
        <v>45970</v>
      </c>
      <c r="E66" s="6">
        <f t="shared" si="3"/>
        <v>0.26456000000000002</v>
      </c>
    </row>
    <row r="67" spans="4:5" x14ac:dyDescent="0.25">
      <c r="D67" s="9">
        <v>45971</v>
      </c>
      <c r="E67" s="6">
        <f t="shared" si="3"/>
        <v>0.26456000000000002</v>
      </c>
    </row>
    <row r="68" spans="4:5" x14ac:dyDescent="0.25">
      <c r="D68" s="9">
        <v>45972</v>
      </c>
      <c r="E68" s="6">
        <f t="shared" si="3"/>
        <v>0.26456000000000002</v>
      </c>
    </row>
    <row r="69" spans="4:5" x14ac:dyDescent="0.25">
      <c r="D69" s="9">
        <v>45973</v>
      </c>
      <c r="E69" s="6">
        <f t="shared" si="3"/>
        <v>0.26456000000000002</v>
      </c>
    </row>
    <row r="70" spans="4:5" x14ac:dyDescent="0.25">
      <c r="D70" s="9">
        <v>45974</v>
      </c>
      <c r="E70" s="6">
        <f t="shared" si="3"/>
        <v>0.26456000000000002</v>
      </c>
    </row>
    <row r="71" spans="4:5" x14ac:dyDescent="0.25">
      <c r="D71" s="9">
        <v>45975</v>
      </c>
      <c r="E71" s="6">
        <f t="shared" si="3"/>
        <v>0.26456000000000002</v>
      </c>
    </row>
    <row r="72" spans="4:5" x14ac:dyDescent="0.25">
      <c r="D72" s="9">
        <v>45976</v>
      </c>
      <c r="E72" s="6">
        <f t="shared" si="3"/>
        <v>0.26456000000000002</v>
      </c>
    </row>
    <row r="73" spans="4:5" x14ac:dyDescent="0.25">
      <c r="D73" s="9">
        <v>45977</v>
      </c>
      <c r="E73" s="6">
        <f t="shared" si="3"/>
        <v>0.26456000000000002</v>
      </c>
    </row>
    <row r="74" spans="4:5" x14ac:dyDescent="0.25">
      <c r="D74" s="9">
        <v>45978</v>
      </c>
      <c r="E74" s="6">
        <f t="shared" si="3"/>
        <v>0.26456000000000002</v>
      </c>
    </row>
    <row r="75" spans="4:5" x14ac:dyDescent="0.25">
      <c r="D75" s="9">
        <v>45979</v>
      </c>
      <c r="E75" s="6">
        <f t="shared" si="3"/>
        <v>0.26456000000000002</v>
      </c>
    </row>
    <row r="76" spans="4:5" x14ac:dyDescent="0.25">
      <c r="D76" s="9">
        <v>45980</v>
      </c>
      <c r="E76" s="6">
        <f t="shared" si="3"/>
        <v>0.26456000000000002</v>
      </c>
    </row>
    <row r="77" spans="4:5" x14ac:dyDescent="0.25">
      <c r="D77" s="9">
        <v>45981</v>
      </c>
      <c r="E77" s="6">
        <f t="shared" si="3"/>
        <v>0.26456000000000002</v>
      </c>
    </row>
    <row r="78" spans="4:5" x14ac:dyDescent="0.25">
      <c r="D78" s="9">
        <v>45982</v>
      </c>
      <c r="E78" s="6">
        <f t="shared" si="3"/>
        <v>0.26456000000000002</v>
      </c>
    </row>
    <row r="79" spans="4:5" x14ac:dyDescent="0.25">
      <c r="D79" s="9">
        <v>45983</v>
      </c>
      <c r="E79" s="6">
        <f t="shared" si="3"/>
        <v>0.26456000000000002</v>
      </c>
    </row>
    <row r="80" spans="4:5" x14ac:dyDescent="0.25">
      <c r="D80" s="9">
        <v>45984</v>
      </c>
      <c r="E80" s="6">
        <f t="shared" si="3"/>
        <v>0.26456000000000002</v>
      </c>
    </row>
    <row r="81" spans="4:5" x14ac:dyDescent="0.25">
      <c r="D81" s="9">
        <v>45985</v>
      </c>
      <c r="E81" s="6">
        <f t="shared" si="3"/>
        <v>0.26456000000000002</v>
      </c>
    </row>
    <row r="82" spans="4:5" x14ac:dyDescent="0.25">
      <c r="D82" s="9">
        <v>45986</v>
      </c>
      <c r="E82" s="6">
        <f t="shared" si="3"/>
        <v>0.26456000000000002</v>
      </c>
    </row>
    <row r="83" spans="4:5" x14ac:dyDescent="0.25">
      <c r="D83" s="9">
        <v>45987</v>
      </c>
      <c r="E83" s="6">
        <f t="shared" si="3"/>
        <v>0.26456000000000002</v>
      </c>
    </row>
    <row r="84" spans="4:5" x14ac:dyDescent="0.25">
      <c r="D84" s="9">
        <v>45988</v>
      </c>
      <c r="E84" s="6">
        <f t="shared" si="3"/>
        <v>0.26456000000000002</v>
      </c>
    </row>
    <row r="85" spans="4:5" x14ac:dyDescent="0.25">
      <c r="D85" s="9">
        <v>45989</v>
      </c>
      <c r="E85" s="6">
        <f t="shared" si="3"/>
        <v>0.26456000000000002</v>
      </c>
    </row>
    <row r="86" spans="4:5" x14ac:dyDescent="0.25">
      <c r="D86" s="9">
        <v>45990</v>
      </c>
      <c r="E86" s="6">
        <f t="shared" si="3"/>
        <v>0.26456000000000002</v>
      </c>
    </row>
    <row r="87" spans="4:5" x14ac:dyDescent="0.25">
      <c r="D87" s="9">
        <v>45991</v>
      </c>
      <c r="E87" s="6">
        <f t="shared" si="3"/>
        <v>0.26456000000000002</v>
      </c>
    </row>
    <row r="88" spans="4:5" x14ac:dyDescent="0.25">
      <c r="D88" s="9"/>
      <c r="E88" s="6"/>
    </row>
    <row r="89" spans="4:5" x14ac:dyDescent="0.25">
      <c r="D89" s="9"/>
      <c r="E89" s="6"/>
    </row>
    <row r="90" spans="4:5" x14ac:dyDescent="0.25">
      <c r="D90" s="9"/>
      <c r="E90" s="6"/>
    </row>
    <row r="91" spans="4:5" x14ac:dyDescent="0.25">
      <c r="D91" s="9"/>
      <c r="E91" s="6"/>
    </row>
    <row r="92" spans="4:5" x14ac:dyDescent="0.25">
      <c r="D92" s="9"/>
      <c r="E92" s="6"/>
    </row>
    <row r="93" spans="4:5" x14ac:dyDescent="0.25">
      <c r="D93" s="9"/>
      <c r="E93" s="6"/>
    </row>
    <row r="94" spans="4:5" x14ac:dyDescent="0.25">
      <c r="D94" s="9"/>
      <c r="E94" s="6"/>
    </row>
    <row r="95" spans="4:5" x14ac:dyDescent="0.25">
      <c r="D95" s="9"/>
      <c r="E95" s="6"/>
    </row>
    <row r="96" spans="4:5" x14ac:dyDescent="0.25">
      <c r="D96" s="9"/>
      <c r="E96" s="6"/>
    </row>
    <row r="97" spans="4:5" x14ac:dyDescent="0.25">
      <c r="D97" s="9"/>
      <c r="E97" s="6"/>
    </row>
    <row r="98" spans="4:5" x14ac:dyDescent="0.25">
      <c r="D98" s="9"/>
      <c r="E98" s="6"/>
    </row>
    <row r="99" spans="4:5" x14ac:dyDescent="0.25">
      <c r="D99" s="9"/>
      <c r="E99" s="6"/>
    </row>
    <row r="100" spans="4:5" x14ac:dyDescent="0.25">
      <c r="D100" s="9"/>
      <c r="E100" s="6"/>
    </row>
    <row r="101" spans="4:5" x14ac:dyDescent="0.25">
      <c r="D101" s="9"/>
      <c r="E101" s="6"/>
    </row>
    <row r="102" spans="4:5" x14ac:dyDescent="0.25">
      <c r="D102" s="9"/>
      <c r="E102" s="6"/>
    </row>
    <row r="103" spans="4:5" x14ac:dyDescent="0.25">
      <c r="D103" s="9"/>
      <c r="E103" s="6"/>
    </row>
    <row r="104" spans="4:5" x14ac:dyDescent="0.25">
      <c r="D104" s="9"/>
      <c r="E104" s="6"/>
    </row>
    <row r="105" spans="4:5" x14ac:dyDescent="0.25">
      <c r="D105" s="9"/>
      <c r="E105" s="6"/>
    </row>
    <row r="106" spans="4:5" x14ac:dyDescent="0.25">
      <c r="D106" s="9"/>
      <c r="E106" s="6"/>
    </row>
    <row r="107" spans="4:5" x14ac:dyDescent="0.25">
      <c r="D107" s="9"/>
      <c r="E107" s="6"/>
    </row>
    <row r="108" spans="4:5" x14ac:dyDescent="0.25">
      <c r="D108" s="9"/>
      <c r="E108" s="6"/>
    </row>
    <row r="109" spans="4:5" x14ac:dyDescent="0.25">
      <c r="D109" s="9"/>
      <c r="E109" s="6"/>
    </row>
    <row r="110" spans="4:5" x14ac:dyDescent="0.25">
      <c r="D110" s="9"/>
      <c r="E110" s="6"/>
    </row>
    <row r="111" spans="4:5" x14ac:dyDescent="0.25">
      <c r="D111" s="9"/>
      <c r="E111" s="6"/>
    </row>
    <row r="112" spans="4:5" x14ac:dyDescent="0.25">
      <c r="D112" s="9"/>
      <c r="E112" s="6"/>
    </row>
    <row r="113" spans="4:5" x14ac:dyDescent="0.25">
      <c r="D113" s="9"/>
      <c r="E113" s="6"/>
    </row>
    <row r="114" spans="4:5" x14ac:dyDescent="0.25">
      <c r="D114" s="9"/>
      <c r="E114" s="6"/>
    </row>
    <row r="115" spans="4:5" x14ac:dyDescent="0.25">
      <c r="D115" s="9"/>
      <c r="E115" s="6"/>
    </row>
    <row r="116" spans="4:5" x14ac:dyDescent="0.25">
      <c r="D116" s="9"/>
      <c r="E116" s="6"/>
    </row>
    <row r="134" spans="4:4" x14ac:dyDescent="0.25">
      <c r="D134" s="9"/>
    </row>
    <row r="135" spans="4:4" x14ac:dyDescent="0.25">
      <c r="D135" s="9"/>
    </row>
    <row r="136" spans="4:4" x14ac:dyDescent="0.25">
      <c r="D136" s="9"/>
    </row>
    <row r="137" spans="4:4" x14ac:dyDescent="0.25">
      <c r="D137" s="9"/>
    </row>
    <row r="138" spans="4:4" x14ac:dyDescent="0.25">
      <c r="D138" s="9"/>
    </row>
    <row r="139" spans="4:4" x14ac:dyDescent="0.25">
      <c r="D139" s="9"/>
    </row>
    <row r="140" spans="4:4" x14ac:dyDescent="0.25">
      <c r="D140" s="9"/>
    </row>
    <row r="141" spans="4:4" x14ac:dyDescent="0.25">
      <c r="D141" s="9"/>
    </row>
    <row r="142" spans="4:4" x14ac:dyDescent="0.25">
      <c r="D142" s="9"/>
    </row>
    <row r="143" spans="4:4" x14ac:dyDescent="0.25">
      <c r="D143" s="9"/>
    </row>
    <row r="144" spans="4:4" x14ac:dyDescent="0.25">
      <c r="D144" s="9"/>
    </row>
    <row r="145" spans="4:4" x14ac:dyDescent="0.25">
      <c r="D145" s="9"/>
    </row>
    <row r="146" spans="4:4" x14ac:dyDescent="0.25">
      <c r="D146" s="9"/>
    </row>
    <row r="147" spans="4:4" x14ac:dyDescent="0.25">
      <c r="D147" s="9"/>
    </row>
    <row r="148" spans="4:4" x14ac:dyDescent="0.25">
      <c r="D148" s="9"/>
    </row>
    <row r="149" spans="4:4" x14ac:dyDescent="0.25">
      <c r="D149" s="9"/>
    </row>
    <row r="150" spans="4:4" x14ac:dyDescent="0.25">
      <c r="D150" s="9"/>
    </row>
    <row r="151" spans="4:4" x14ac:dyDescent="0.25">
      <c r="D151" s="9"/>
    </row>
    <row r="152" spans="4:4" x14ac:dyDescent="0.25">
      <c r="D152" s="9"/>
    </row>
    <row r="153" spans="4:4" x14ac:dyDescent="0.25">
      <c r="D153" s="9"/>
    </row>
    <row r="154" spans="4:4" x14ac:dyDescent="0.25">
      <c r="D154" s="9"/>
    </row>
    <row r="155" spans="4:4" x14ac:dyDescent="0.25">
      <c r="D155" s="9"/>
    </row>
    <row r="156" spans="4:4" x14ac:dyDescent="0.25">
      <c r="D156" s="9"/>
    </row>
    <row r="157" spans="4:4" x14ac:dyDescent="0.25">
      <c r="D157" s="9"/>
    </row>
    <row r="158" spans="4:4" x14ac:dyDescent="0.25">
      <c r="D158" s="9"/>
    </row>
    <row r="159" spans="4:4" x14ac:dyDescent="0.25">
      <c r="D159" s="9"/>
    </row>
    <row r="160" spans="4:4" x14ac:dyDescent="0.25">
      <c r="D160" s="9"/>
    </row>
    <row r="161" spans="4:4" x14ac:dyDescent="0.25">
      <c r="D161" s="9"/>
    </row>
    <row r="162" spans="4:4" x14ac:dyDescent="0.25">
      <c r="D162" s="9"/>
    </row>
    <row r="163" spans="4:4" x14ac:dyDescent="0.25">
      <c r="D163" s="9"/>
    </row>
    <row r="164" spans="4:4" x14ac:dyDescent="0.25">
      <c r="D164" s="9"/>
    </row>
    <row r="165" spans="4:4" x14ac:dyDescent="0.25">
      <c r="D165" s="9"/>
    </row>
    <row r="166" spans="4:4" x14ac:dyDescent="0.25">
      <c r="D166" s="9"/>
    </row>
    <row r="167" spans="4:4" x14ac:dyDescent="0.25">
      <c r="D167" s="9"/>
    </row>
    <row r="168" spans="4:4" x14ac:dyDescent="0.25">
      <c r="D168" s="9"/>
    </row>
    <row r="169" spans="4:4" x14ac:dyDescent="0.25">
      <c r="D169" s="9"/>
    </row>
    <row r="170" spans="4:4" x14ac:dyDescent="0.25">
      <c r="D170" s="9"/>
    </row>
    <row r="171" spans="4:4" x14ac:dyDescent="0.25">
      <c r="D171" s="9"/>
    </row>
    <row r="172" spans="4:4" x14ac:dyDescent="0.25">
      <c r="D172" s="9"/>
    </row>
    <row r="173" spans="4:4" x14ac:dyDescent="0.25">
      <c r="D173" s="9"/>
    </row>
    <row r="174" spans="4:4" x14ac:dyDescent="0.25">
      <c r="D174" s="9"/>
    </row>
    <row r="175" spans="4:4" x14ac:dyDescent="0.25">
      <c r="D175" s="9"/>
    </row>
    <row r="176" spans="4:4" x14ac:dyDescent="0.25">
      <c r="D176" s="9"/>
    </row>
    <row r="177" spans="4:4" x14ac:dyDescent="0.25">
      <c r="D177" s="9"/>
    </row>
    <row r="178" spans="4:4" x14ac:dyDescent="0.25">
      <c r="D178" s="9"/>
    </row>
    <row r="179" spans="4:4" x14ac:dyDescent="0.25">
      <c r="D179" s="9"/>
    </row>
    <row r="180" spans="4:4" x14ac:dyDescent="0.25">
      <c r="D180" s="9"/>
    </row>
    <row r="181" spans="4:4" x14ac:dyDescent="0.25">
      <c r="D181" s="9"/>
    </row>
    <row r="182" spans="4:4" x14ac:dyDescent="0.25">
      <c r="D182" s="9"/>
    </row>
    <row r="183" spans="4:4" x14ac:dyDescent="0.25">
      <c r="D183" s="9"/>
    </row>
    <row r="184" spans="4:4" x14ac:dyDescent="0.25">
      <c r="D184" s="9"/>
    </row>
    <row r="185" spans="4:4" x14ac:dyDescent="0.25">
      <c r="D185" s="9"/>
    </row>
    <row r="186" spans="4:4" x14ac:dyDescent="0.25">
      <c r="D186" s="9"/>
    </row>
    <row r="187" spans="4:4" x14ac:dyDescent="0.25">
      <c r="D187" s="9"/>
    </row>
    <row r="188" spans="4:4" x14ac:dyDescent="0.25">
      <c r="D188" s="9"/>
    </row>
    <row r="189" spans="4:4" x14ac:dyDescent="0.25">
      <c r="D189" s="9"/>
    </row>
    <row r="190" spans="4:4" x14ac:dyDescent="0.25">
      <c r="D190" s="9"/>
    </row>
    <row r="191" spans="4:4" x14ac:dyDescent="0.25">
      <c r="D191" s="9"/>
    </row>
    <row r="192" spans="4:4" x14ac:dyDescent="0.25">
      <c r="D192" s="9"/>
    </row>
    <row r="193" spans="4:4" x14ac:dyDescent="0.25">
      <c r="D193" s="9"/>
    </row>
    <row r="194" spans="4:4" x14ac:dyDescent="0.25">
      <c r="D194" s="9"/>
    </row>
    <row r="195" spans="4:4" x14ac:dyDescent="0.25">
      <c r="D195" s="9"/>
    </row>
    <row r="196" spans="4:4" x14ac:dyDescent="0.25">
      <c r="D196" s="9"/>
    </row>
    <row r="197" spans="4:4" x14ac:dyDescent="0.25">
      <c r="D197" s="9"/>
    </row>
    <row r="198" spans="4:4" x14ac:dyDescent="0.25">
      <c r="D198" s="9"/>
    </row>
    <row r="199" spans="4:4" x14ac:dyDescent="0.25">
      <c r="D199" s="9"/>
    </row>
    <row r="200" spans="4:4" x14ac:dyDescent="0.25">
      <c r="D200" s="9"/>
    </row>
    <row r="201" spans="4:4" x14ac:dyDescent="0.25">
      <c r="D201" s="9"/>
    </row>
    <row r="202" spans="4:4" x14ac:dyDescent="0.25">
      <c r="D202" s="9"/>
    </row>
    <row r="203" spans="4:4" x14ac:dyDescent="0.25">
      <c r="D203" s="9"/>
    </row>
    <row r="204" spans="4:4" x14ac:dyDescent="0.25">
      <c r="D204" s="9"/>
    </row>
    <row r="205" spans="4:4" x14ac:dyDescent="0.25">
      <c r="D205" s="9"/>
    </row>
    <row r="206" spans="4:4" x14ac:dyDescent="0.25">
      <c r="D206" s="9"/>
    </row>
    <row r="207" spans="4:4" x14ac:dyDescent="0.25">
      <c r="D207" s="9"/>
    </row>
    <row r="208" spans="4:4" x14ac:dyDescent="0.25">
      <c r="D208" s="9"/>
    </row>
    <row r="209" spans="4:4" x14ac:dyDescent="0.25">
      <c r="D209" s="9"/>
    </row>
    <row r="210" spans="4:4" x14ac:dyDescent="0.25">
      <c r="D210" s="9"/>
    </row>
    <row r="211" spans="4:4" x14ac:dyDescent="0.25">
      <c r="D211" s="9"/>
    </row>
    <row r="212" spans="4:4" x14ac:dyDescent="0.25">
      <c r="D212" s="9"/>
    </row>
    <row r="213" spans="4:4" x14ac:dyDescent="0.25">
      <c r="D213" s="9"/>
    </row>
    <row r="214" spans="4:4" x14ac:dyDescent="0.25">
      <c r="D214" s="9"/>
    </row>
    <row r="215" spans="4:4" x14ac:dyDescent="0.25">
      <c r="D215" s="9"/>
    </row>
    <row r="216" spans="4:4" x14ac:dyDescent="0.25">
      <c r="D216" s="9"/>
    </row>
    <row r="217" spans="4:4" x14ac:dyDescent="0.25">
      <c r="D217" s="9"/>
    </row>
    <row r="218" spans="4:4" x14ac:dyDescent="0.25">
      <c r="D218" s="9"/>
    </row>
    <row r="219" spans="4:4" x14ac:dyDescent="0.25">
      <c r="D219" s="9"/>
    </row>
    <row r="220" spans="4:4" x14ac:dyDescent="0.25">
      <c r="D220" s="9"/>
    </row>
    <row r="221" spans="4:4" x14ac:dyDescent="0.25">
      <c r="D221" s="9"/>
    </row>
    <row r="222" spans="4:4" x14ac:dyDescent="0.25">
      <c r="D222" s="9"/>
    </row>
    <row r="223" spans="4:4" x14ac:dyDescent="0.25">
      <c r="D223" s="9"/>
    </row>
    <row r="224" spans="4:4" x14ac:dyDescent="0.25">
      <c r="D224" s="9"/>
    </row>
    <row r="225" spans="4:4" x14ac:dyDescent="0.25">
      <c r="D225" s="9"/>
    </row>
    <row r="226" spans="4:4" x14ac:dyDescent="0.25">
      <c r="D226" s="9"/>
    </row>
    <row r="227" spans="4:4" x14ac:dyDescent="0.25">
      <c r="D227" s="9"/>
    </row>
    <row r="228" spans="4:4" x14ac:dyDescent="0.25">
      <c r="D228" s="9"/>
    </row>
    <row r="229" spans="4:4" x14ac:dyDescent="0.25">
      <c r="D229" s="9"/>
    </row>
    <row r="230" spans="4:4" x14ac:dyDescent="0.25">
      <c r="D230" s="9"/>
    </row>
    <row r="231" spans="4:4" x14ac:dyDescent="0.25">
      <c r="D231" s="9"/>
    </row>
    <row r="232" spans="4:4" x14ac:dyDescent="0.25">
      <c r="D232" s="9"/>
    </row>
    <row r="233" spans="4:4" x14ac:dyDescent="0.25">
      <c r="D233" s="9"/>
    </row>
    <row r="234" spans="4:4" x14ac:dyDescent="0.25">
      <c r="D234" s="9"/>
    </row>
    <row r="235" spans="4:4" x14ac:dyDescent="0.25">
      <c r="D235" s="9"/>
    </row>
    <row r="236" spans="4:4" x14ac:dyDescent="0.25">
      <c r="D236" s="9"/>
    </row>
    <row r="237" spans="4:4" x14ac:dyDescent="0.25">
      <c r="D237" s="9"/>
    </row>
    <row r="238" spans="4:4" x14ac:dyDescent="0.25">
      <c r="D238" s="9"/>
    </row>
    <row r="239" spans="4:4" x14ac:dyDescent="0.25">
      <c r="D239" s="9"/>
    </row>
    <row r="240" spans="4:4" x14ac:dyDescent="0.25">
      <c r="D240" s="9"/>
    </row>
    <row r="241" spans="4:4" x14ac:dyDescent="0.25">
      <c r="D241" s="9"/>
    </row>
    <row r="242" spans="4:4" x14ac:dyDescent="0.25">
      <c r="D242" s="9"/>
    </row>
    <row r="243" spans="4:4" x14ac:dyDescent="0.25">
      <c r="D243" s="9"/>
    </row>
    <row r="244" spans="4:4" x14ac:dyDescent="0.25">
      <c r="D244" s="9"/>
    </row>
    <row r="245" spans="4:4" x14ac:dyDescent="0.25">
      <c r="D245" s="9"/>
    </row>
    <row r="246" spans="4:4" x14ac:dyDescent="0.25">
      <c r="D246" s="9"/>
    </row>
    <row r="247" spans="4:4" x14ac:dyDescent="0.25">
      <c r="D247" s="9"/>
    </row>
    <row r="248" spans="4:4" x14ac:dyDescent="0.25">
      <c r="D248" s="9"/>
    </row>
    <row r="249" spans="4:4" x14ac:dyDescent="0.25">
      <c r="D249" s="9"/>
    </row>
    <row r="250" spans="4:4" x14ac:dyDescent="0.25">
      <c r="D250" s="9"/>
    </row>
    <row r="251" spans="4:4" x14ac:dyDescent="0.25">
      <c r="D251" s="9"/>
    </row>
    <row r="252" spans="4:4" x14ac:dyDescent="0.25">
      <c r="D252" s="9"/>
    </row>
    <row r="253" spans="4:4" x14ac:dyDescent="0.25">
      <c r="D253" s="9"/>
    </row>
    <row r="254" spans="4:4" x14ac:dyDescent="0.25">
      <c r="D254" s="9"/>
    </row>
    <row r="255" spans="4:4" x14ac:dyDescent="0.25">
      <c r="D255" s="9"/>
    </row>
    <row r="256" spans="4:4" x14ac:dyDescent="0.25">
      <c r="D256" s="9"/>
    </row>
    <row r="257" spans="4:4" x14ac:dyDescent="0.25">
      <c r="D257" s="9"/>
    </row>
    <row r="258" spans="4:4" x14ac:dyDescent="0.25">
      <c r="D258" s="9"/>
    </row>
    <row r="259" spans="4:4" x14ac:dyDescent="0.25">
      <c r="D259" s="9"/>
    </row>
    <row r="260" spans="4:4" x14ac:dyDescent="0.25">
      <c r="D260" s="9"/>
    </row>
    <row r="261" spans="4:4" x14ac:dyDescent="0.25">
      <c r="D261" s="9"/>
    </row>
    <row r="262" spans="4:4" x14ac:dyDescent="0.25">
      <c r="D262" s="9"/>
    </row>
    <row r="263" spans="4:4" x14ac:dyDescent="0.25">
      <c r="D263" s="9"/>
    </row>
    <row r="264" spans="4:4" x14ac:dyDescent="0.25">
      <c r="D264" s="9"/>
    </row>
    <row r="265" spans="4:4" x14ac:dyDescent="0.25">
      <c r="D265" s="9"/>
    </row>
    <row r="266" spans="4:4" x14ac:dyDescent="0.25">
      <c r="D266" s="9"/>
    </row>
    <row r="267" spans="4:4" x14ac:dyDescent="0.25">
      <c r="D267" s="9"/>
    </row>
    <row r="268" spans="4:4" x14ac:dyDescent="0.25">
      <c r="D268" s="9"/>
    </row>
    <row r="269" spans="4:4" x14ac:dyDescent="0.25">
      <c r="D269" s="9"/>
    </row>
    <row r="270" spans="4:4" x14ac:dyDescent="0.25">
      <c r="D270" s="9"/>
    </row>
    <row r="271" spans="4:4" x14ac:dyDescent="0.25">
      <c r="D271" s="9"/>
    </row>
    <row r="272" spans="4:4" x14ac:dyDescent="0.25">
      <c r="D272" s="9"/>
    </row>
    <row r="273" spans="4:4" x14ac:dyDescent="0.25">
      <c r="D273" s="9"/>
    </row>
    <row r="274" spans="4:4" x14ac:dyDescent="0.25">
      <c r="D274" s="9"/>
    </row>
    <row r="275" spans="4:4" x14ac:dyDescent="0.25">
      <c r="D275" s="9"/>
    </row>
    <row r="276" spans="4:4" x14ac:dyDescent="0.25">
      <c r="D276" s="9"/>
    </row>
    <row r="277" spans="4:4" x14ac:dyDescent="0.25">
      <c r="D277" s="9"/>
    </row>
    <row r="278" spans="4:4" x14ac:dyDescent="0.25">
      <c r="D278" s="9"/>
    </row>
    <row r="279" spans="4:4" x14ac:dyDescent="0.25">
      <c r="D279" s="9"/>
    </row>
    <row r="280" spans="4:4" x14ac:dyDescent="0.25">
      <c r="D280" s="9"/>
    </row>
    <row r="281" spans="4:4" x14ac:dyDescent="0.25">
      <c r="D281" s="9"/>
    </row>
    <row r="282" spans="4:4" x14ac:dyDescent="0.25">
      <c r="D282" s="9"/>
    </row>
    <row r="283" spans="4:4" x14ac:dyDescent="0.25">
      <c r="D283" s="9"/>
    </row>
    <row r="284" spans="4:4" x14ac:dyDescent="0.25">
      <c r="D284" s="9"/>
    </row>
    <row r="285" spans="4:4" x14ac:dyDescent="0.25">
      <c r="D285" s="9"/>
    </row>
    <row r="286" spans="4:4" x14ac:dyDescent="0.25">
      <c r="D286" s="9"/>
    </row>
    <row r="287" spans="4:4" x14ac:dyDescent="0.25">
      <c r="D287" s="9"/>
    </row>
    <row r="288" spans="4:4" x14ac:dyDescent="0.25">
      <c r="D288" s="9"/>
    </row>
    <row r="289" spans="4:4" x14ac:dyDescent="0.25">
      <c r="D289" s="9"/>
    </row>
    <row r="290" spans="4:4" x14ac:dyDescent="0.25">
      <c r="D290" s="9"/>
    </row>
    <row r="291" spans="4:4" x14ac:dyDescent="0.25">
      <c r="D291" s="9"/>
    </row>
    <row r="292" spans="4:4" x14ac:dyDescent="0.25">
      <c r="D292" s="9"/>
    </row>
    <row r="293" spans="4:4" x14ac:dyDescent="0.25">
      <c r="D293" s="9"/>
    </row>
    <row r="294" spans="4:4" x14ac:dyDescent="0.25">
      <c r="D294" s="9"/>
    </row>
    <row r="295" spans="4:4" x14ac:dyDescent="0.25">
      <c r="D295" s="9"/>
    </row>
    <row r="296" spans="4:4" x14ac:dyDescent="0.25">
      <c r="D296" s="9"/>
    </row>
    <row r="297" spans="4:4" x14ac:dyDescent="0.25">
      <c r="D297" s="9"/>
    </row>
    <row r="298" spans="4:4" x14ac:dyDescent="0.25">
      <c r="D298" s="9"/>
    </row>
    <row r="299" spans="4:4" x14ac:dyDescent="0.25">
      <c r="D299" s="9"/>
    </row>
    <row r="300" spans="4:4" x14ac:dyDescent="0.25">
      <c r="D300" s="9"/>
    </row>
    <row r="301" spans="4:4" x14ac:dyDescent="0.25">
      <c r="D301" s="9"/>
    </row>
    <row r="302" spans="4:4" x14ac:dyDescent="0.25">
      <c r="D302" s="9"/>
    </row>
    <row r="303" spans="4:4" x14ac:dyDescent="0.25">
      <c r="D303" s="9"/>
    </row>
    <row r="304" spans="4:4" x14ac:dyDescent="0.25">
      <c r="D304" s="9"/>
    </row>
    <row r="305" spans="4:4" x14ac:dyDescent="0.25">
      <c r="D305" s="9"/>
    </row>
    <row r="306" spans="4:4" x14ac:dyDescent="0.25">
      <c r="D306" s="9"/>
    </row>
    <row r="307" spans="4:4" x14ac:dyDescent="0.25">
      <c r="D307" s="9"/>
    </row>
    <row r="308" spans="4:4" x14ac:dyDescent="0.25">
      <c r="D308" s="9"/>
    </row>
    <row r="309" spans="4:4" x14ac:dyDescent="0.25">
      <c r="D309" s="9"/>
    </row>
    <row r="310" spans="4:4" x14ac:dyDescent="0.25">
      <c r="D310" s="9"/>
    </row>
    <row r="311" spans="4:4" x14ac:dyDescent="0.25">
      <c r="D311" s="9"/>
    </row>
    <row r="312" spans="4:4" x14ac:dyDescent="0.25">
      <c r="D312" s="9"/>
    </row>
    <row r="313" spans="4:4" x14ac:dyDescent="0.25">
      <c r="D313" s="9"/>
    </row>
    <row r="314" spans="4:4" x14ac:dyDescent="0.25">
      <c r="D314" s="9"/>
    </row>
    <row r="315" spans="4:4" x14ac:dyDescent="0.25">
      <c r="D315" s="9"/>
    </row>
    <row r="316" spans="4:4" x14ac:dyDescent="0.25">
      <c r="D316" s="9"/>
    </row>
    <row r="317" spans="4:4" x14ac:dyDescent="0.25">
      <c r="D317" s="9"/>
    </row>
    <row r="318" spans="4:4" x14ac:dyDescent="0.25">
      <c r="D318" s="9"/>
    </row>
    <row r="319" spans="4:4" x14ac:dyDescent="0.25">
      <c r="D319" s="9"/>
    </row>
    <row r="320" spans="4:4" x14ac:dyDescent="0.25">
      <c r="D320" s="9"/>
    </row>
    <row r="321" spans="4:4" x14ac:dyDescent="0.25">
      <c r="D321" s="9"/>
    </row>
    <row r="322" spans="4:4" x14ac:dyDescent="0.25">
      <c r="D322" s="9"/>
    </row>
    <row r="323" spans="4:4" x14ac:dyDescent="0.25">
      <c r="D323" s="9"/>
    </row>
    <row r="324" spans="4:4" x14ac:dyDescent="0.25">
      <c r="D324" s="9"/>
    </row>
    <row r="325" spans="4:4" x14ac:dyDescent="0.25">
      <c r="D325" s="9"/>
    </row>
    <row r="326" spans="4:4" x14ac:dyDescent="0.25">
      <c r="D326" s="9"/>
    </row>
    <row r="327" spans="4:4" x14ac:dyDescent="0.25">
      <c r="D327" s="9"/>
    </row>
    <row r="328" spans="4:4" x14ac:dyDescent="0.25">
      <c r="D328" s="9"/>
    </row>
    <row r="329" spans="4:4" x14ac:dyDescent="0.25">
      <c r="D329" s="9"/>
    </row>
    <row r="330" spans="4:4" x14ac:dyDescent="0.25">
      <c r="D330" s="9"/>
    </row>
    <row r="331" spans="4:4" x14ac:dyDescent="0.25">
      <c r="D331" s="9"/>
    </row>
    <row r="332" spans="4:4" x14ac:dyDescent="0.25">
      <c r="D332" s="9"/>
    </row>
    <row r="333" spans="4:4" x14ac:dyDescent="0.25">
      <c r="D333" s="9"/>
    </row>
    <row r="334" spans="4:4" x14ac:dyDescent="0.25">
      <c r="D334" s="9"/>
    </row>
    <row r="335" spans="4:4" x14ac:dyDescent="0.25">
      <c r="D335" s="9"/>
    </row>
    <row r="336" spans="4:4" x14ac:dyDescent="0.25">
      <c r="D336" s="9"/>
    </row>
    <row r="337" spans="4:4" x14ac:dyDescent="0.25">
      <c r="D337" s="9"/>
    </row>
    <row r="338" spans="4:4" x14ac:dyDescent="0.25">
      <c r="D338" s="9"/>
    </row>
    <row r="339" spans="4:4" x14ac:dyDescent="0.25">
      <c r="D339" s="9"/>
    </row>
    <row r="340" spans="4:4" x14ac:dyDescent="0.25">
      <c r="D340" s="9"/>
    </row>
    <row r="341" spans="4:4" x14ac:dyDescent="0.25">
      <c r="D341" s="9"/>
    </row>
    <row r="342" spans="4:4" x14ac:dyDescent="0.25">
      <c r="D342" s="9"/>
    </row>
    <row r="343" spans="4:4" x14ac:dyDescent="0.25">
      <c r="D343" s="9"/>
    </row>
    <row r="344" spans="4:4" x14ac:dyDescent="0.25">
      <c r="D344" s="9"/>
    </row>
    <row r="345" spans="4:4" x14ac:dyDescent="0.25">
      <c r="D345" s="9"/>
    </row>
    <row r="346" spans="4:4" x14ac:dyDescent="0.25">
      <c r="D346" s="9"/>
    </row>
    <row r="347" spans="4:4" x14ac:dyDescent="0.25">
      <c r="D347" s="9"/>
    </row>
    <row r="348" spans="4:4" x14ac:dyDescent="0.25">
      <c r="D348" s="9"/>
    </row>
    <row r="349" spans="4:4" x14ac:dyDescent="0.25">
      <c r="D349" s="9"/>
    </row>
    <row r="350" spans="4:4" x14ac:dyDescent="0.25">
      <c r="D350" s="9"/>
    </row>
    <row r="351" spans="4:4" x14ac:dyDescent="0.25">
      <c r="D351" s="9"/>
    </row>
    <row r="352" spans="4:4" x14ac:dyDescent="0.25">
      <c r="D352" s="9"/>
    </row>
    <row r="353" spans="4:4" x14ac:dyDescent="0.25">
      <c r="D353" s="9"/>
    </row>
    <row r="354" spans="4:4" x14ac:dyDescent="0.25">
      <c r="D354" s="9"/>
    </row>
    <row r="355" spans="4:4" x14ac:dyDescent="0.25">
      <c r="D355" s="9"/>
    </row>
    <row r="356" spans="4:4" x14ac:dyDescent="0.25">
      <c r="D356" s="9"/>
    </row>
    <row r="357" spans="4:4" x14ac:dyDescent="0.25">
      <c r="D357" s="9"/>
    </row>
    <row r="358" spans="4:4" x14ac:dyDescent="0.25">
      <c r="D358" s="9"/>
    </row>
    <row r="359" spans="4:4" x14ac:dyDescent="0.25">
      <c r="D359" s="9"/>
    </row>
    <row r="360" spans="4:4" x14ac:dyDescent="0.25">
      <c r="D360" s="9"/>
    </row>
    <row r="361" spans="4:4" x14ac:dyDescent="0.25">
      <c r="D361" s="9"/>
    </row>
    <row r="362" spans="4:4" x14ac:dyDescent="0.25">
      <c r="D362" s="9"/>
    </row>
    <row r="363" spans="4:4" x14ac:dyDescent="0.25">
      <c r="D363" s="9"/>
    </row>
    <row r="364" spans="4:4" x14ac:dyDescent="0.25">
      <c r="D364" s="9"/>
    </row>
    <row r="365" spans="4:4" x14ac:dyDescent="0.25">
      <c r="D365" s="9"/>
    </row>
    <row r="366" spans="4:4" x14ac:dyDescent="0.25">
      <c r="D366" s="9"/>
    </row>
    <row r="367" spans="4:4" x14ac:dyDescent="0.25">
      <c r="D367" s="9"/>
    </row>
    <row r="368" spans="4:4" x14ac:dyDescent="0.25">
      <c r="D368" s="9"/>
    </row>
    <row r="369" spans="4:4" x14ac:dyDescent="0.25">
      <c r="D369" s="9"/>
    </row>
    <row r="370" spans="4:4" x14ac:dyDescent="0.25">
      <c r="D370" s="9"/>
    </row>
    <row r="371" spans="4:4" x14ac:dyDescent="0.25">
      <c r="D371" s="9"/>
    </row>
    <row r="372" spans="4:4" x14ac:dyDescent="0.25">
      <c r="D372" s="9"/>
    </row>
    <row r="373" spans="4:4" x14ac:dyDescent="0.25">
      <c r="D373" s="9"/>
    </row>
    <row r="374" spans="4:4" x14ac:dyDescent="0.25">
      <c r="D374" s="9"/>
    </row>
    <row r="375" spans="4:4" x14ac:dyDescent="0.25">
      <c r="D375" s="9"/>
    </row>
    <row r="376" spans="4:4" x14ac:dyDescent="0.25">
      <c r="D376" s="9"/>
    </row>
    <row r="377" spans="4:4" x14ac:dyDescent="0.25">
      <c r="D377" s="9"/>
    </row>
    <row r="378" spans="4:4" x14ac:dyDescent="0.25">
      <c r="D378" s="9"/>
    </row>
    <row r="379" spans="4:4" x14ac:dyDescent="0.25">
      <c r="D379" s="9"/>
    </row>
    <row r="380" spans="4:4" x14ac:dyDescent="0.25">
      <c r="D380" s="9"/>
    </row>
    <row r="381" spans="4:4" x14ac:dyDescent="0.25">
      <c r="D381" s="9"/>
    </row>
    <row r="382" spans="4:4" x14ac:dyDescent="0.25">
      <c r="D382" s="9"/>
    </row>
    <row r="383" spans="4:4" x14ac:dyDescent="0.25">
      <c r="D383" s="9"/>
    </row>
    <row r="384" spans="4:4" x14ac:dyDescent="0.25">
      <c r="D384" s="9"/>
    </row>
    <row r="385" spans="4:4" x14ac:dyDescent="0.25">
      <c r="D385" s="9"/>
    </row>
    <row r="386" spans="4:4" x14ac:dyDescent="0.25">
      <c r="D386" s="9"/>
    </row>
    <row r="387" spans="4:4" x14ac:dyDescent="0.25">
      <c r="D387" s="9"/>
    </row>
    <row r="388" spans="4:4" x14ac:dyDescent="0.25">
      <c r="D388" s="9"/>
    </row>
    <row r="389" spans="4:4" x14ac:dyDescent="0.25">
      <c r="D389" s="9"/>
    </row>
    <row r="390" spans="4:4" x14ac:dyDescent="0.25">
      <c r="D390" s="9"/>
    </row>
    <row r="391" spans="4:4" x14ac:dyDescent="0.25">
      <c r="D391" s="9"/>
    </row>
    <row r="392" spans="4:4" x14ac:dyDescent="0.25">
      <c r="D392" s="9"/>
    </row>
    <row r="393" spans="4:4" x14ac:dyDescent="0.25">
      <c r="D393" s="9"/>
    </row>
    <row r="394" spans="4:4" x14ac:dyDescent="0.25">
      <c r="D394" s="9"/>
    </row>
    <row r="395" spans="4:4" x14ac:dyDescent="0.25">
      <c r="D395" s="9"/>
    </row>
    <row r="396" spans="4:4" x14ac:dyDescent="0.25">
      <c r="D396" s="9"/>
    </row>
    <row r="397" spans="4:4" x14ac:dyDescent="0.25">
      <c r="D397" s="9"/>
    </row>
    <row r="398" spans="4:4" x14ac:dyDescent="0.25">
      <c r="D398" s="9"/>
    </row>
    <row r="399" spans="4:4" x14ac:dyDescent="0.25">
      <c r="D399" s="9"/>
    </row>
    <row r="400" spans="4:4" x14ac:dyDescent="0.25">
      <c r="D400" s="9"/>
    </row>
    <row r="401" spans="4:4" x14ac:dyDescent="0.25">
      <c r="D401" s="9"/>
    </row>
    <row r="402" spans="4:4" x14ac:dyDescent="0.25">
      <c r="D402" s="9"/>
    </row>
    <row r="403" spans="4:4" x14ac:dyDescent="0.25">
      <c r="D403" s="9"/>
    </row>
    <row r="404" spans="4:4" x14ac:dyDescent="0.25">
      <c r="D404" s="9"/>
    </row>
    <row r="405" spans="4:4" x14ac:dyDescent="0.25">
      <c r="D405" s="9"/>
    </row>
    <row r="406" spans="4:4" x14ac:dyDescent="0.25">
      <c r="D406" s="9"/>
    </row>
    <row r="407" spans="4:4" x14ac:dyDescent="0.25">
      <c r="D407" s="9"/>
    </row>
    <row r="408" spans="4:4" x14ac:dyDescent="0.25">
      <c r="D408" s="9"/>
    </row>
    <row r="409" spans="4:4" x14ac:dyDescent="0.25">
      <c r="D409" s="9"/>
    </row>
    <row r="410" spans="4:4" x14ac:dyDescent="0.25">
      <c r="D410" s="9"/>
    </row>
    <row r="411" spans="4:4" x14ac:dyDescent="0.25">
      <c r="D411" s="9"/>
    </row>
    <row r="412" spans="4:4" x14ac:dyDescent="0.25">
      <c r="D412" s="9"/>
    </row>
    <row r="413" spans="4:4" x14ac:dyDescent="0.25">
      <c r="D413" s="9"/>
    </row>
    <row r="414" spans="4:4" x14ac:dyDescent="0.25">
      <c r="D414" s="9"/>
    </row>
    <row r="415" spans="4:4" x14ac:dyDescent="0.25">
      <c r="D415" s="9"/>
    </row>
    <row r="416" spans="4:4" x14ac:dyDescent="0.25">
      <c r="D416" s="9"/>
    </row>
    <row r="417" spans="4:4" x14ac:dyDescent="0.25">
      <c r="D417" s="9"/>
    </row>
    <row r="418" spans="4:4" x14ac:dyDescent="0.25">
      <c r="D418" s="9"/>
    </row>
    <row r="419" spans="4:4" x14ac:dyDescent="0.25">
      <c r="D419" s="9"/>
    </row>
    <row r="420" spans="4:4" x14ac:dyDescent="0.25">
      <c r="D420" s="9"/>
    </row>
    <row r="421" spans="4:4" x14ac:dyDescent="0.25">
      <c r="D421" s="9"/>
    </row>
    <row r="422" spans="4:4" x14ac:dyDescent="0.25">
      <c r="D422" s="9"/>
    </row>
    <row r="423" spans="4:4" x14ac:dyDescent="0.25">
      <c r="D423" s="9"/>
    </row>
    <row r="424" spans="4:4" x14ac:dyDescent="0.25">
      <c r="D424" s="9"/>
    </row>
    <row r="425" spans="4:4" x14ac:dyDescent="0.25">
      <c r="D425" s="9"/>
    </row>
    <row r="426" spans="4:4" x14ac:dyDescent="0.25">
      <c r="D426" s="9"/>
    </row>
    <row r="427" spans="4:4" x14ac:dyDescent="0.25">
      <c r="D427" s="9"/>
    </row>
    <row r="428" spans="4:4" x14ac:dyDescent="0.25">
      <c r="D428" s="9"/>
    </row>
    <row r="429" spans="4:4" x14ac:dyDescent="0.25">
      <c r="D429" s="9"/>
    </row>
    <row r="430" spans="4:4" x14ac:dyDescent="0.25">
      <c r="D430" s="9"/>
    </row>
    <row r="431" spans="4:4" x14ac:dyDescent="0.25">
      <c r="D431" s="9"/>
    </row>
    <row r="432" spans="4:4" x14ac:dyDescent="0.25">
      <c r="D432" s="9"/>
    </row>
    <row r="433" spans="4:4" x14ac:dyDescent="0.25">
      <c r="D433" s="9"/>
    </row>
    <row r="434" spans="4:4" x14ac:dyDescent="0.25">
      <c r="D434" s="9"/>
    </row>
    <row r="435" spans="4:4" x14ac:dyDescent="0.25">
      <c r="D435" s="9"/>
    </row>
    <row r="436" spans="4:4" x14ac:dyDescent="0.25">
      <c r="D436" s="9"/>
    </row>
    <row r="437" spans="4:4" x14ac:dyDescent="0.25">
      <c r="D437" s="9"/>
    </row>
    <row r="438" spans="4:4" x14ac:dyDescent="0.25">
      <c r="D438" s="9"/>
    </row>
    <row r="439" spans="4:4" x14ac:dyDescent="0.25">
      <c r="D439" s="9"/>
    </row>
    <row r="440" spans="4:4" x14ac:dyDescent="0.25">
      <c r="D440" s="9"/>
    </row>
    <row r="441" spans="4:4" x14ac:dyDescent="0.25">
      <c r="D441" s="9"/>
    </row>
    <row r="442" spans="4:4" x14ac:dyDescent="0.25">
      <c r="D442" s="9"/>
    </row>
    <row r="443" spans="4:4" x14ac:dyDescent="0.25">
      <c r="D443" s="9"/>
    </row>
    <row r="444" spans="4:4" x14ac:dyDescent="0.25">
      <c r="D444" s="9"/>
    </row>
    <row r="445" spans="4:4" x14ac:dyDescent="0.25">
      <c r="D445" s="9"/>
    </row>
    <row r="446" spans="4:4" x14ac:dyDescent="0.25">
      <c r="D446" s="9"/>
    </row>
    <row r="447" spans="4:4" x14ac:dyDescent="0.25">
      <c r="D447" s="9"/>
    </row>
    <row r="448" spans="4:4" x14ac:dyDescent="0.25">
      <c r="D448" s="9"/>
    </row>
    <row r="449" spans="4:4" x14ac:dyDescent="0.25">
      <c r="D449" s="9"/>
    </row>
    <row r="450" spans="4:4" x14ac:dyDescent="0.25">
      <c r="D450" s="9"/>
    </row>
    <row r="451" spans="4:4" x14ac:dyDescent="0.25">
      <c r="D451" s="9"/>
    </row>
    <row r="452" spans="4:4" x14ac:dyDescent="0.25">
      <c r="D452" s="9"/>
    </row>
    <row r="453" spans="4:4" x14ac:dyDescent="0.25">
      <c r="D453" s="9"/>
    </row>
    <row r="454" spans="4:4" x14ac:dyDescent="0.25">
      <c r="D454" s="9"/>
    </row>
    <row r="455" spans="4:4" x14ac:dyDescent="0.25">
      <c r="D455" s="9"/>
    </row>
    <row r="456" spans="4:4" x14ac:dyDescent="0.25">
      <c r="D456" s="9"/>
    </row>
    <row r="457" spans="4:4" x14ac:dyDescent="0.25">
      <c r="D457" s="9"/>
    </row>
    <row r="458" spans="4:4" x14ac:dyDescent="0.25">
      <c r="D458" s="9"/>
    </row>
    <row r="459" spans="4:4" x14ac:dyDescent="0.25">
      <c r="D459" s="9"/>
    </row>
    <row r="460" spans="4:4" x14ac:dyDescent="0.25">
      <c r="D460" s="9"/>
    </row>
    <row r="461" spans="4:4" x14ac:dyDescent="0.25">
      <c r="D461" s="9"/>
    </row>
    <row r="462" spans="4:4" x14ac:dyDescent="0.25">
      <c r="D462" s="9"/>
    </row>
    <row r="463" spans="4:4" x14ac:dyDescent="0.25">
      <c r="D463" s="9"/>
    </row>
    <row r="464" spans="4:4" x14ac:dyDescent="0.25">
      <c r="D464" s="9"/>
    </row>
    <row r="465" spans="4:4" x14ac:dyDescent="0.25">
      <c r="D465" s="9"/>
    </row>
    <row r="466" spans="4:4" x14ac:dyDescent="0.25">
      <c r="D466" s="9"/>
    </row>
    <row r="467" spans="4:4" x14ac:dyDescent="0.25">
      <c r="D467" s="9"/>
    </row>
    <row r="468" spans="4:4" x14ac:dyDescent="0.25">
      <c r="D468" s="9"/>
    </row>
    <row r="469" spans="4:4" x14ac:dyDescent="0.25">
      <c r="D469" s="9"/>
    </row>
    <row r="470" spans="4:4" x14ac:dyDescent="0.25">
      <c r="D470" s="9"/>
    </row>
    <row r="471" spans="4:4" x14ac:dyDescent="0.25">
      <c r="D471" s="9"/>
    </row>
    <row r="472" spans="4:4" x14ac:dyDescent="0.25">
      <c r="D472" s="9"/>
    </row>
    <row r="473" spans="4:4" x14ac:dyDescent="0.25">
      <c r="D473" s="9"/>
    </row>
    <row r="474" spans="4:4" x14ac:dyDescent="0.25">
      <c r="D474" s="9"/>
    </row>
    <row r="475" spans="4:4" x14ac:dyDescent="0.25">
      <c r="D475" s="9"/>
    </row>
    <row r="476" spans="4:4" x14ac:dyDescent="0.25">
      <c r="D476" s="9"/>
    </row>
    <row r="477" spans="4:4" x14ac:dyDescent="0.25">
      <c r="D477" s="9"/>
    </row>
    <row r="478" spans="4:4" x14ac:dyDescent="0.25">
      <c r="D478" s="9"/>
    </row>
    <row r="479" spans="4:4" x14ac:dyDescent="0.25">
      <c r="D479" s="9"/>
    </row>
    <row r="480" spans="4:4" x14ac:dyDescent="0.25">
      <c r="D480" s="9"/>
    </row>
    <row r="481" spans="4:4" x14ac:dyDescent="0.25">
      <c r="D481" s="9"/>
    </row>
    <row r="482" spans="4:4" x14ac:dyDescent="0.25">
      <c r="D482" s="9"/>
    </row>
    <row r="483" spans="4:4" x14ac:dyDescent="0.25">
      <c r="D483" s="9"/>
    </row>
    <row r="484" spans="4:4" x14ac:dyDescent="0.25">
      <c r="D484" s="9"/>
    </row>
    <row r="485" spans="4:4" x14ac:dyDescent="0.25">
      <c r="D485" s="9"/>
    </row>
    <row r="486" spans="4:4" x14ac:dyDescent="0.25">
      <c r="D486" s="9"/>
    </row>
    <row r="487" spans="4:4" x14ac:dyDescent="0.25">
      <c r="D487" s="9"/>
    </row>
    <row r="488" spans="4:4" x14ac:dyDescent="0.25">
      <c r="D488" s="9"/>
    </row>
    <row r="489" spans="4:4" x14ac:dyDescent="0.25">
      <c r="D489" s="9"/>
    </row>
    <row r="490" spans="4:4" x14ac:dyDescent="0.25">
      <c r="D490" s="9"/>
    </row>
    <row r="491" spans="4:4" x14ac:dyDescent="0.25">
      <c r="D491" s="9"/>
    </row>
    <row r="492" spans="4:4" x14ac:dyDescent="0.25">
      <c r="D492" s="9"/>
    </row>
    <row r="493" spans="4:4" x14ac:dyDescent="0.25">
      <c r="D493" s="9"/>
    </row>
    <row r="494" spans="4:4" x14ac:dyDescent="0.25">
      <c r="D494" s="9"/>
    </row>
    <row r="495" spans="4:4" x14ac:dyDescent="0.25">
      <c r="D495" s="9"/>
    </row>
    <row r="496" spans="4:4" x14ac:dyDescent="0.25">
      <c r="D496" s="9"/>
    </row>
    <row r="497" spans="4:4" x14ac:dyDescent="0.25">
      <c r="D497" s="9"/>
    </row>
    <row r="498" spans="4:4" x14ac:dyDescent="0.25">
      <c r="D498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96F70-7D10-4C49-9E12-7CFC8DC7D159}">
  <dimension ref="B1:Q510"/>
  <sheetViews>
    <sheetView workbookViewId="0">
      <selection activeCell="G6" sqref="G6:H23"/>
    </sheetView>
  </sheetViews>
  <sheetFormatPr defaultRowHeight="15" x14ac:dyDescent="0.25"/>
  <cols>
    <col min="4" max="8" width="13.7109375" customWidth="1"/>
    <col min="10" max="10" width="12.28515625" bestFit="1" customWidth="1"/>
    <col min="11" max="11" width="14.42578125" customWidth="1"/>
    <col min="12" max="12" width="12.42578125" customWidth="1"/>
    <col min="16" max="16" width="15.7109375" customWidth="1"/>
    <col min="17" max="17" width="11.140625" bestFit="1" customWidth="1"/>
  </cols>
  <sheetData>
    <row r="1" spans="2:11" x14ac:dyDescent="0.25">
      <c r="D1" t="s">
        <v>4</v>
      </c>
      <c r="E1" t="s">
        <v>5</v>
      </c>
    </row>
    <row r="2" spans="2:11" x14ac:dyDescent="0.25">
      <c r="C2" t="s">
        <v>1</v>
      </c>
      <c r="D2" s="6">
        <v>0.2369</v>
      </c>
      <c r="E2" s="6">
        <v>0.18592</v>
      </c>
      <c r="F2" s="14">
        <f>(D2-E2)/E2</f>
        <v>0.2742039586919105</v>
      </c>
      <c r="G2" s="9">
        <v>45954</v>
      </c>
    </row>
    <row r="3" spans="2:11" x14ac:dyDescent="0.25">
      <c r="C3" t="s">
        <v>0</v>
      </c>
      <c r="D3" s="6">
        <v>0.2369</v>
      </c>
      <c r="E3" s="6">
        <v>0.18592</v>
      </c>
      <c r="F3" s="14">
        <f>(D3-E3)/E3</f>
        <v>0.2742039586919105</v>
      </c>
    </row>
    <row r="5" spans="2:11" x14ac:dyDescent="0.25">
      <c r="D5" t="s">
        <v>6</v>
      </c>
      <c r="E5" t="s">
        <v>7</v>
      </c>
      <c r="G5" t="s">
        <v>8</v>
      </c>
      <c r="H5" t="s">
        <v>9</v>
      </c>
    </row>
    <row r="6" spans="2:11" x14ac:dyDescent="0.25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1873.4499999999998</v>
      </c>
      <c r="H6" s="8">
        <v>162027.56</v>
      </c>
      <c r="J6" s="10">
        <f t="shared" ref="J6:J23" si="0">SUMIFS($E$27:$E$116,$D$27:$D$116,"&gt;="&amp;D6,$D$27:$D$116,"&lt;="&amp;E6)/F6</f>
        <v>0.23690000000000011</v>
      </c>
      <c r="K6" s="11">
        <f t="shared" ref="K6:K23" si="1">H6*J6</f>
        <v>38384.328964000015</v>
      </c>
    </row>
    <row r="7" spans="2:11" x14ac:dyDescent="0.25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2620.1</v>
      </c>
      <c r="H7" s="8">
        <v>218433.23</v>
      </c>
      <c r="J7" s="10">
        <f t="shared" si="0"/>
        <v>0.23690000000000011</v>
      </c>
      <c r="K7" s="11">
        <f t="shared" si="1"/>
        <v>51746.832187000029</v>
      </c>
    </row>
    <row r="8" spans="2:11" x14ac:dyDescent="0.25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1858.27</v>
      </c>
      <c r="H8" s="8">
        <v>152401.57</v>
      </c>
      <c r="J8" s="10">
        <f t="shared" si="0"/>
        <v>0.23690000000000011</v>
      </c>
      <c r="K8" s="11">
        <f t="shared" si="1"/>
        <v>36103.931933000022</v>
      </c>
    </row>
    <row r="9" spans="2:11" x14ac:dyDescent="0.25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1256.3599999999999</v>
      </c>
      <c r="H9" s="8">
        <v>100206.97</v>
      </c>
      <c r="J9" s="10">
        <f t="shared" si="0"/>
        <v>0.23690000000000011</v>
      </c>
      <c r="K9" s="11">
        <f t="shared" si="1"/>
        <v>23739.03119300001</v>
      </c>
    </row>
    <row r="10" spans="2:11" x14ac:dyDescent="0.25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1786.33</v>
      </c>
      <c r="H10" s="8">
        <v>155444.79</v>
      </c>
      <c r="J10" s="10">
        <f t="shared" si="0"/>
        <v>0.23690000000000008</v>
      </c>
      <c r="K10" s="11">
        <f t="shared" si="1"/>
        <v>36824.870751000017</v>
      </c>
    </row>
    <row r="11" spans="2:11" x14ac:dyDescent="0.25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1562.8</v>
      </c>
      <c r="H11" s="8">
        <v>160001.01999999999</v>
      </c>
      <c r="J11" s="10">
        <f t="shared" si="0"/>
        <v>0.23690000000000011</v>
      </c>
      <c r="K11" s="11">
        <f t="shared" si="1"/>
        <v>37904.241638000014</v>
      </c>
    </row>
    <row r="12" spans="2:11" x14ac:dyDescent="0.25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1712.97</v>
      </c>
      <c r="H12" s="8">
        <v>198332.28</v>
      </c>
      <c r="J12" s="10">
        <f t="shared" si="0"/>
        <v>0.23690000000000011</v>
      </c>
      <c r="K12" s="11">
        <f t="shared" si="1"/>
        <v>46984.917132000024</v>
      </c>
    </row>
    <row r="13" spans="2:11" x14ac:dyDescent="0.25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1338.99</v>
      </c>
      <c r="H13" s="8">
        <v>157362.78</v>
      </c>
      <c r="J13" s="10">
        <f t="shared" si="0"/>
        <v>0.23690000000000008</v>
      </c>
      <c r="K13" s="11">
        <f t="shared" si="1"/>
        <v>37279.242582000013</v>
      </c>
    </row>
    <row r="14" spans="2:11" x14ac:dyDescent="0.25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1295.9100000000001</v>
      </c>
      <c r="H14" s="8">
        <v>163373.24</v>
      </c>
      <c r="J14" s="10">
        <f t="shared" si="0"/>
        <v>0.23690000000000008</v>
      </c>
      <c r="K14" s="11">
        <f t="shared" si="1"/>
        <v>38703.120556000009</v>
      </c>
    </row>
    <row r="15" spans="2:11" x14ac:dyDescent="0.25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1484.28</v>
      </c>
      <c r="H15" s="8">
        <v>168343.22</v>
      </c>
      <c r="J15" s="10">
        <f t="shared" si="0"/>
        <v>0.23690000000000008</v>
      </c>
      <c r="K15" s="11">
        <f t="shared" si="1"/>
        <v>39880.508818000017</v>
      </c>
    </row>
    <row r="16" spans="2:11" x14ac:dyDescent="0.25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1019.74</v>
      </c>
      <c r="H16" s="8">
        <v>133315.54</v>
      </c>
      <c r="J16" s="10">
        <f t="shared" si="0"/>
        <v>0.23690000000000011</v>
      </c>
      <c r="K16" s="11">
        <f t="shared" si="1"/>
        <v>31582.451426000018</v>
      </c>
    </row>
    <row r="17" spans="2:17" x14ac:dyDescent="0.25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1890.52</v>
      </c>
      <c r="H17" s="8">
        <v>228864.62</v>
      </c>
      <c r="J17" s="10">
        <f t="shared" si="0"/>
        <v>0.23690000000000008</v>
      </c>
      <c r="K17" s="11">
        <f t="shared" si="1"/>
        <v>54218.028478000015</v>
      </c>
    </row>
    <row r="18" spans="2:17" x14ac:dyDescent="0.25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1585.14</v>
      </c>
      <c r="H18" s="8">
        <v>193878.15</v>
      </c>
      <c r="J18" s="10">
        <f t="shared" si="0"/>
        <v>0.23690000000000008</v>
      </c>
      <c r="K18" s="11">
        <f t="shared" si="1"/>
        <v>45929.733735000016</v>
      </c>
    </row>
    <row r="19" spans="2:17" x14ac:dyDescent="0.25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1454.55</v>
      </c>
      <c r="H19" s="8">
        <v>176229.24</v>
      </c>
      <c r="J19" s="10">
        <f t="shared" si="0"/>
        <v>0.23690000000000008</v>
      </c>
      <c r="K19" s="11">
        <f t="shared" si="1"/>
        <v>41748.706956000009</v>
      </c>
    </row>
    <row r="20" spans="2:17" x14ac:dyDescent="0.25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1685.55</v>
      </c>
      <c r="H20" s="8">
        <v>195365.51</v>
      </c>
      <c r="J20" s="10">
        <f t="shared" si="0"/>
        <v>0.23690000000000008</v>
      </c>
      <c r="K20" s="11">
        <f t="shared" si="1"/>
        <v>46282.089319000021</v>
      </c>
    </row>
    <row r="21" spans="2:17" x14ac:dyDescent="0.25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1978.52</v>
      </c>
      <c r="H21" s="8">
        <v>289751.48000000004</v>
      </c>
      <c r="J21" s="10">
        <f t="shared" si="0"/>
        <v>0.23690000000000008</v>
      </c>
      <c r="K21" s="11">
        <f t="shared" si="1"/>
        <v>68642.125612000033</v>
      </c>
    </row>
    <row r="22" spans="2:17" x14ac:dyDescent="0.25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1649.87</v>
      </c>
      <c r="H22" s="8">
        <v>206180.08</v>
      </c>
      <c r="J22" s="10">
        <f t="shared" si="0"/>
        <v>0.23690000000000008</v>
      </c>
      <c r="K22" s="11">
        <f t="shared" si="1"/>
        <v>48844.060952000014</v>
      </c>
      <c r="L22" t="s">
        <v>10</v>
      </c>
      <c r="P22" t="s">
        <v>11</v>
      </c>
      <c r="Q22" t="s">
        <v>12</v>
      </c>
    </row>
    <row r="23" spans="2:17" x14ac:dyDescent="0.25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2311.08</v>
      </c>
      <c r="H23" s="8">
        <v>320942.89</v>
      </c>
      <c r="J23" s="10">
        <f t="shared" si="0"/>
        <v>0.23690000000000008</v>
      </c>
      <c r="K23" s="11">
        <f t="shared" si="1"/>
        <v>76031.37064100003</v>
      </c>
      <c r="L23" s="16">
        <f>SUM(K6:K23)</f>
        <v>800829.59287300019</v>
      </c>
      <c r="M23" s="12">
        <f>AVERAGE(J6:J23)</f>
        <v>0.23690000000000003</v>
      </c>
      <c r="P23" s="17">
        <f>'Blended old and new - West (3)'!L23</f>
        <v>754692.13478912809</v>
      </c>
      <c r="Q23" s="11">
        <f>L23-P23</f>
        <v>46137.458083872101</v>
      </c>
    </row>
    <row r="24" spans="2:17" x14ac:dyDescent="0.25">
      <c r="B24" s="1"/>
      <c r="C24" s="1"/>
      <c r="D24" s="7"/>
      <c r="E24" s="7"/>
      <c r="F24" s="2"/>
      <c r="G24" s="8"/>
      <c r="H24" s="8"/>
      <c r="J24" s="10"/>
      <c r="K24" s="11"/>
      <c r="Q24" s="18">
        <f>Q23/P23</f>
        <v>6.1134144583027322E-2</v>
      </c>
    </row>
    <row r="27" spans="2:17" x14ac:dyDescent="0.25">
      <c r="D27" s="9">
        <v>45931</v>
      </c>
      <c r="E27" s="6">
        <f t="shared" ref="E27:E57" si="2">$D$3</f>
        <v>0.2369</v>
      </c>
    </row>
    <row r="28" spans="2:17" x14ac:dyDescent="0.25">
      <c r="D28" s="9">
        <v>45932</v>
      </c>
      <c r="E28" s="6">
        <f t="shared" si="2"/>
        <v>0.2369</v>
      </c>
    </row>
    <row r="29" spans="2:17" x14ac:dyDescent="0.25">
      <c r="D29" s="9">
        <v>45933</v>
      </c>
      <c r="E29" s="6">
        <f t="shared" si="2"/>
        <v>0.2369</v>
      </c>
    </row>
    <row r="30" spans="2:17" x14ac:dyDescent="0.25">
      <c r="D30" s="9">
        <v>45934</v>
      </c>
      <c r="E30" s="6">
        <f t="shared" si="2"/>
        <v>0.2369</v>
      </c>
    </row>
    <row r="31" spans="2:17" x14ac:dyDescent="0.25">
      <c r="D31" s="9">
        <v>45935</v>
      </c>
      <c r="E31" s="6">
        <f t="shared" si="2"/>
        <v>0.2369</v>
      </c>
    </row>
    <row r="32" spans="2:17" x14ac:dyDescent="0.25">
      <c r="D32" s="9">
        <v>45936</v>
      </c>
      <c r="E32" s="6">
        <f t="shared" si="2"/>
        <v>0.2369</v>
      </c>
    </row>
    <row r="33" spans="4:5" x14ac:dyDescent="0.25">
      <c r="D33" s="9">
        <v>45937</v>
      </c>
      <c r="E33" s="6">
        <f t="shared" si="2"/>
        <v>0.2369</v>
      </c>
    </row>
    <row r="34" spans="4:5" x14ac:dyDescent="0.25">
      <c r="D34" s="9">
        <v>45938</v>
      </c>
      <c r="E34" s="6">
        <f t="shared" si="2"/>
        <v>0.2369</v>
      </c>
    </row>
    <row r="35" spans="4:5" x14ac:dyDescent="0.25">
      <c r="D35" s="9">
        <v>45939</v>
      </c>
      <c r="E35" s="6">
        <f t="shared" si="2"/>
        <v>0.2369</v>
      </c>
    </row>
    <row r="36" spans="4:5" x14ac:dyDescent="0.25">
      <c r="D36" s="9">
        <v>45940</v>
      </c>
      <c r="E36" s="6">
        <f t="shared" si="2"/>
        <v>0.2369</v>
      </c>
    </row>
    <row r="37" spans="4:5" x14ac:dyDescent="0.25">
      <c r="D37" s="9">
        <v>45941</v>
      </c>
      <c r="E37" s="6">
        <f t="shared" si="2"/>
        <v>0.2369</v>
      </c>
    </row>
    <row r="38" spans="4:5" x14ac:dyDescent="0.25">
      <c r="D38" s="9">
        <v>45942</v>
      </c>
      <c r="E38" s="6">
        <f t="shared" si="2"/>
        <v>0.2369</v>
      </c>
    </row>
    <row r="39" spans="4:5" x14ac:dyDescent="0.25">
      <c r="D39" s="9">
        <v>45943</v>
      </c>
      <c r="E39" s="6">
        <f t="shared" si="2"/>
        <v>0.2369</v>
      </c>
    </row>
    <row r="40" spans="4:5" x14ac:dyDescent="0.25">
      <c r="D40" s="9">
        <v>45944</v>
      </c>
      <c r="E40" s="6">
        <f t="shared" si="2"/>
        <v>0.2369</v>
      </c>
    </row>
    <row r="41" spans="4:5" x14ac:dyDescent="0.25">
      <c r="D41" s="9">
        <v>45945</v>
      </c>
      <c r="E41" s="6">
        <f t="shared" si="2"/>
        <v>0.2369</v>
      </c>
    </row>
    <row r="42" spans="4:5" x14ac:dyDescent="0.25">
      <c r="D42" s="9">
        <v>45946</v>
      </c>
      <c r="E42" s="6">
        <f t="shared" si="2"/>
        <v>0.2369</v>
      </c>
    </row>
    <row r="43" spans="4:5" x14ac:dyDescent="0.25">
      <c r="D43" s="9">
        <v>45947</v>
      </c>
      <c r="E43" s="6">
        <f t="shared" si="2"/>
        <v>0.2369</v>
      </c>
    </row>
    <row r="44" spans="4:5" x14ac:dyDescent="0.25">
      <c r="D44" s="9">
        <v>45948</v>
      </c>
      <c r="E44" s="6">
        <f t="shared" si="2"/>
        <v>0.2369</v>
      </c>
    </row>
    <row r="45" spans="4:5" x14ac:dyDescent="0.25">
      <c r="D45" s="9">
        <v>45949</v>
      </c>
      <c r="E45" s="6">
        <f t="shared" si="2"/>
        <v>0.2369</v>
      </c>
    </row>
    <row r="46" spans="4:5" x14ac:dyDescent="0.25">
      <c r="D46" s="9">
        <v>45950</v>
      </c>
      <c r="E46" s="6">
        <f t="shared" si="2"/>
        <v>0.2369</v>
      </c>
    </row>
    <row r="47" spans="4:5" x14ac:dyDescent="0.25">
      <c r="D47" s="9">
        <v>45951</v>
      </c>
      <c r="E47" s="6">
        <f t="shared" si="2"/>
        <v>0.2369</v>
      </c>
    </row>
    <row r="48" spans="4:5" x14ac:dyDescent="0.25">
      <c r="D48" s="9">
        <v>45952</v>
      </c>
      <c r="E48" s="6">
        <f t="shared" si="2"/>
        <v>0.2369</v>
      </c>
    </row>
    <row r="49" spans="4:5" x14ac:dyDescent="0.25">
      <c r="D49" s="9">
        <v>45953</v>
      </c>
      <c r="E49" s="6">
        <f t="shared" si="2"/>
        <v>0.2369</v>
      </c>
    </row>
    <row r="50" spans="4:5" x14ac:dyDescent="0.25">
      <c r="D50" s="9">
        <v>45954</v>
      </c>
      <c r="E50" s="6">
        <f t="shared" si="2"/>
        <v>0.2369</v>
      </c>
    </row>
    <row r="51" spans="4:5" x14ac:dyDescent="0.25">
      <c r="D51" s="9">
        <v>45955</v>
      </c>
      <c r="E51" s="6">
        <f t="shared" si="2"/>
        <v>0.2369</v>
      </c>
    </row>
    <row r="52" spans="4:5" x14ac:dyDescent="0.25">
      <c r="D52" s="9">
        <v>45956</v>
      </c>
      <c r="E52" s="6">
        <f t="shared" si="2"/>
        <v>0.2369</v>
      </c>
    </row>
    <row r="53" spans="4:5" x14ac:dyDescent="0.25">
      <c r="D53" s="9">
        <v>45957</v>
      </c>
      <c r="E53" s="6">
        <f t="shared" si="2"/>
        <v>0.2369</v>
      </c>
    </row>
    <row r="54" spans="4:5" x14ac:dyDescent="0.25">
      <c r="D54" s="9">
        <v>45958</v>
      </c>
      <c r="E54" s="6">
        <f t="shared" si="2"/>
        <v>0.2369</v>
      </c>
    </row>
    <row r="55" spans="4:5" x14ac:dyDescent="0.25">
      <c r="D55" s="9">
        <v>45959</v>
      </c>
      <c r="E55" s="6">
        <f t="shared" si="2"/>
        <v>0.2369</v>
      </c>
    </row>
    <row r="56" spans="4:5" x14ac:dyDescent="0.25">
      <c r="D56" s="9">
        <v>45960</v>
      </c>
      <c r="E56" s="6">
        <f t="shared" si="2"/>
        <v>0.2369</v>
      </c>
    </row>
    <row r="57" spans="4:5" x14ac:dyDescent="0.25">
      <c r="D57" s="9">
        <v>45961</v>
      </c>
      <c r="E57" s="6">
        <f t="shared" si="2"/>
        <v>0.2369</v>
      </c>
    </row>
    <row r="58" spans="4:5" x14ac:dyDescent="0.25">
      <c r="D58" s="9">
        <v>45962</v>
      </c>
      <c r="E58" s="6">
        <f>$D$2</f>
        <v>0.2369</v>
      </c>
    </row>
    <row r="59" spans="4:5" x14ac:dyDescent="0.25">
      <c r="D59" s="9">
        <v>45963</v>
      </c>
      <c r="E59" s="6">
        <f t="shared" ref="E59:E87" si="3">$D$2</f>
        <v>0.2369</v>
      </c>
    </row>
    <row r="60" spans="4:5" x14ac:dyDescent="0.25">
      <c r="D60" s="9">
        <v>45964</v>
      </c>
      <c r="E60" s="6">
        <f t="shared" si="3"/>
        <v>0.2369</v>
      </c>
    </row>
    <row r="61" spans="4:5" x14ac:dyDescent="0.25">
      <c r="D61" s="9">
        <v>45965</v>
      </c>
      <c r="E61" s="6">
        <f t="shared" si="3"/>
        <v>0.2369</v>
      </c>
    </row>
    <row r="62" spans="4:5" x14ac:dyDescent="0.25">
      <c r="D62" s="9">
        <v>45966</v>
      </c>
      <c r="E62" s="6">
        <f t="shared" si="3"/>
        <v>0.2369</v>
      </c>
    </row>
    <row r="63" spans="4:5" x14ac:dyDescent="0.25">
      <c r="D63" s="9">
        <v>45967</v>
      </c>
      <c r="E63" s="6">
        <f t="shared" si="3"/>
        <v>0.2369</v>
      </c>
    </row>
    <row r="64" spans="4:5" x14ac:dyDescent="0.25">
      <c r="D64" s="9">
        <v>45968</v>
      </c>
      <c r="E64" s="6">
        <f t="shared" si="3"/>
        <v>0.2369</v>
      </c>
    </row>
    <row r="65" spans="4:5" x14ac:dyDescent="0.25">
      <c r="D65" s="9">
        <v>45969</v>
      </c>
      <c r="E65" s="6">
        <f t="shared" si="3"/>
        <v>0.2369</v>
      </c>
    </row>
    <row r="66" spans="4:5" x14ac:dyDescent="0.25">
      <c r="D66" s="9">
        <v>45970</v>
      </c>
      <c r="E66" s="6">
        <f t="shared" si="3"/>
        <v>0.2369</v>
      </c>
    </row>
    <row r="67" spans="4:5" x14ac:dyDescent="0.25">
      <c r="D67" s="9">
        <v>45971</v>
      </c>
      <c r="E67" s="6">
        <f t="shared" si="3"/>
        <v>0.2369</v>
      </c>
    </row>
    <row r="68" spans="4:5" x14ac:dyDescent="0.25">
      <c r="D68" s="9">
        <v>45972</v>
      </c>
      <c r="E68" s="6">
        <f t="shared" si="3"/>
        <v>0.2369</v>
      </c>
    </row>
    <row r="69" spans="4:5" x14ac:dyDescent="0.25">
      <c r="D69" s="9">
        <v>45973</v>
      </c>
      <c r="E69" s="6">
        <f t="shared" si="3"/>
        <v>0.2369</v>
      </c>
    </row>
    <row r="70" spans="4:5" x14ac:dyDescent="0.25">
      <c r="D70" s="9">
        <v>45974</v>
      </c>
      <c r="E70" s="6">
        <f t="shared" si="3"/>
        <v>0.2369</v>
      </c>
    </row>
    <row r="71" spans="4:5" x14ac:dyDescent="0.25">
      <c r="D71" s="9">
        <v>45975</v>
      </c>
      <c r="E71" s="6">
        <f t="shared" si="3"/>
        <v>0.2369</v>
      </c>
    </row>
    <row r="72" spans="4:5" x14ac:dyDescent="0.25">
      <c r="D72" s="9">
        <v>45976</v>
      </c>
      <c r="E72" s="6">
        <f t="shared" si="3"/>
        <v>0.2369</v>
      </c>
    </row>
    <row r="73" spans="4:5" x14ac:dyDescent="0.25">
      <c r="D73" s="9">
        <v>45977</v>
      </c>
      <c r="E73" s="6">
        <f t="shared" si="3"/>
        <v>0.2369</v>
      </c>
    </row>
    <row r="74" spans="4:5" x14ac:dyDescent="0.25">
      <c r="D74" s="9">
        <v>45978</v>
      </c>
      <c r="E74" s="6">
        <f t="shared" si="3"/>
        <v>0.2369</v>
      </c>
    </row>
    <row r="75" spans="4:5" x14ac:dyDescent="0.25">
      <c r="D75" s="9">
        <v>45979</v>
      </c>
      <c r="E75" s="6">
        <f t="shared" si="3"/>
        <v>0.2369</v>
      </c>
    </row>
    <row r="76" spans="4:5" x14ac:dyDescent="0.25">
      <c r="D76" s="9">
        <v>45980</v>
      </c>
      <c r="E76" s="6">
        <f t="shared" si="3"/>
        <v>0.2369</v>
      </c>
    </row>
    <row r="77" spans="4:5" x14ac:dyDescent="0.25">
      <c r="D77" s="9">
        <v>45981</v>
      </c>
      <c r="E77" s="6">
        <f t="shared" si="3"/>
        <v>0.2369</v>
      </c>
    </row>
    <row r="78" spans="4:5" x14ac:dyDescent="0.25">
      <c r="D78" s="9">
        <v>45982</v>
      </c>
      <c r="E78" s="6">
        <f t="shared" si="3"/>
        <v>0.2369</v>
      </c>
    </row>
    <row r="79" spans="4:5" x14ac:dyDescent="0.25">
      <c r="D79" s="9">
        <v>45983</v>
      </c>
      <c r="E79" s="6">
        <f t="shared" si="3"/>
        <v>0.2369</v>
      </c>
    </row>
    <row r="80" spans="4:5" x14ac:dyDescent="0.25">
      <c r="D80" s="9">
        <v>45984</v>
      </c>
      <c r="E80" s="6">
        <f t="shared" si="3"/>
        <v>0.2369</v>
      </c>
    </row>
    <row r="81" spans="4:5" x14ac:dyDescent="0.25">
      <c r="D81" s="9">
        <v>45985</v>
      </c>
      <c r="E81" s="6">
        <f t="shared" si="3"/>
        <v>0.2369</v>
      </c>
    </row>
    <row r="82" spans="4:5" x14ac:dyDescent="0.25">
      <c r="D82" s="9">
        <v>45986</v>
      </c>
      <c r="E82" s="6">
        <f t="shared" si="3"/>
        <v>0.2369</v>
      </c>
    </row>
    <row r="83" spans="4:5" x14ac:dyDescent="0.25">
      <c r="D83" s="9">
        <v>45987</v>
      </c>
      <c r="E83" s="6">
        <f t="shared" si="3"/>
        <v>0.2369</v>
      </c>
    </row>
    <row r="84" spans="4:5" x14ac:dyDescent="0.25">
      <c r="D84" s="9">
        <v>45988</v>
      </c>
      <c r="E84" s="6">
        <f t="shared" si="3"/>
        <v>0.2369</v>
      </c>
    </row>
    <row r="85" spans="4:5" x14ac:dyDescent="0.25">
      <c r="D85" s="9">
        <v>45989</v>
      </c>
      <c r="E85" s="6">
        <f t="shared" si="3"/>
        <v>0.2369</v>
      </c>
    </row>
    <row r="86" spans="4:5" x14ac:dyDescent="0.25">
      <c r="D86" s="9">
        <v>45990</v>
      </c>
      <c r="E86" s="6">
        <f t="shared" si="3"/>
        <v>0.2369</v>
      </c>
    </row>
    <row r="87" spans="4:5" x14ac:dyDescent="0.25">
      <c r="D87" s="9">
        <v>45991</v>
      </c>
      <c r="E87" s="6">
        <f t="shared" si="3"/>
        <v>0.2369</v>
      </c>
    </row>
    <row r="88" spans="4:5" x14ac:dyDescent="0.25">
      <c r="D88" s="9"/>
      <c r="E88" s="6"/>
    </row>
    <row r="89" spans="4:5" x14ac:dyDescent="0.25">
      <c r="D89" s="9"/>
      <c r="E89" s="6"/>
    </row>
    <row r="90" spans="4:5" x14ac:dyDescent="0.25">
      <c r="D90" s="9"/>
      <c r="E90" s="6"/>
    </row>
    <row r="91" spans="4:5" x14ac:dyDescent="0.25">
      <c r="D91" s="9"/>
      <c r="E91" s="6"/>
    </row>
    <row r="92" spans="4:5" x14ac:dyDescent="0.25">
      <c r="D92" s="9"/>
      <c r="E92" s="6"/>
    </row>
    <row r="93" spans="4:5" x14ac:dyDescent="0.25">
      <c r="D93" s="9"/>
      <c r="E93" s="6"/>
    </row>
    <row r="94" spans="4:5" x14ac:dyDescent="0.25">
      <c r="D94" s="9"/>
      <c r="E94" s="6"/>
    </row>
    <row r="95" spans="4:5" x14ac:dyDescent="0.25">
      <c r="D95" s="9"/>
      <c r="E95" s="6"/>
    </row>
    <row r="96" spans="4:5" x14ac:dyDescent="0.25">
      <c r="D96" s="9"/>
      <c r="E96" s="6"/>
    </row>
    <row r="97" spans="4:5" x14ac:dyDescent="0.25">
      <c r="D97" s="9"/>
      <c r="E97" s="6"/>
    </row>
    <row r="98" spans="4:5" x14ac:dyDescent="0.25">
      <c r="D98" s="9"/>
      <c r="E98" s="6"/>
    </row>
    <row r="99" spans="4:5" x14ac:dyDescent="0.25">
      <c r="D99" s="9"/>
      <c r="E99" s="6"/>
    </row>
    <row r="100" spans="4:5" x14ac:dyDescent="0.25">
      <c r="D100" s="9"/>
      <c r="E100" s="6"/>
    </row>
    <row r="101" spans="4:5" x14ac:dyDescent="0.25">
      <c r="D101" s="9"/>
      <c r="E101" s="6"/>
    </row>
    <row r="102" spans="4:5" x14ac:dyDescent="0.25">
      <c r="D102" s="9"/>
      <c r="E102" s="6"/>
    </row>
    <row r="103" spans="4:5" x14ac:dyDescent="0.25">
      <c r="D103" s="9"/>
      <c r="E103" s="6"/>
    </row>
    <row r="104" spans="4:5" x14ac:dyDescent="0.25">
      <c r="D104" s="9"/>
      <c r="E104" s="6"/>
    </row>
    <row r="105" spans="4:5" x14ac:dyDescent="0.25">
      <c r="D105" s="9"/>
      <c r="E105" s="6"/>
    </row>
    <row r="106" spans="4:5" x14ac:dyDescent="0.25">
      <c r="D106" s="9"/>
      <c r="E106" s="6"/>
    </row>
    <row r="107" spans="4:5" x14ac:dyDescent="0.25">
      <c r="D107" s="9"/>
      <c r="E107" s="6"/>
    </row>
    <row r="108" spans="4:5" x14ac:dyDescent="0.25">
      <c r="D108" s="9"/>
      <c r="E108" s="6"/>
    </row>
    <row r="109" spans="4:5" x14ac:dyDescent="0.25">
      <c r="D109" s="9"/>
      <c r="E109" s="6"/>
    </row>
    <row r="110" spans="4:5" x14ac:dyDescent="0.25">
      <c r="D110" s="9"/>
      <c r="E110" s="6"/>
    </row>
    <row r="111" spans="4:5" x14ac:dyDescent="0.25">
      <c r="D111" s="9"/>
      <c r="E111" s="6"/>
    </row>
    <row r="112" spans="4:5" x14ac:dyDescent="0.25">
      <c r="D112" s="9"/>
      <c r="E112" s="6"/>
    </row>
    <row r="113" spans="4:5" x14ac:dyDescent="0.25">
      <c r="D113" s="9"/>
      <c r="E113" s="6"/>
    </row>
    <row r="114" spans="4:5" x14ac:dyDescent="0.25">
      <c r="D114" s="9"/>
      <c r="E114" s="6"/>
    </row>
    <row r="115" spans="4:5" x14ac:dyDescent="0.25">
      <c r="D115" s="9"/>
      <c r="E115" s="6"/>
    </row>
    <row r="116" spans="4:5" x14ac:dyDescent="0.25">
      <c r="D116" s="9"/>
      <c r="E116" s="6"/>
    </row>
    <row r="146" spans="4:4" x14ac:dyDescent="0.25">
      <c r="D146" s="9"/>
    </row>
    <row r="147" spans="4:4" x14ac:dyDescent="0.25">
      <c r="D147" s="9"/>
    </row>
    <row r="148" spans="4:4" x14ac:dyDescent="0.25">
      <c r="D148" s="9"/>
    </row>
    <row r="149" spans="4:4" x14ac:dyDescent="0.25">
      <c r="D149" s="9"/>
    </row>
    <row r="150" spans="4:4" x14ac:dyDescent="0.25">
      <c r="D150" s="9"/>
    </row>
    <row r="151" spans="4:4" x14ac:dyDescent="0.25">
      <c r="D151" s="9"/>
    </row>
    <row r="152" spans="4:4" x14ac:dyDescent="0.25">
      <c r="D152" s="9"/>
    </row>
    <row r="153" spans="4:4" x14ac:dyDescent="0.25">
      <c r="D153" s="9"/>
    </row>
    <row r="154" spans="4:4" x14ac:dyDescent="0.25">
      <c r="D154" s="9"/>
    </row>
    <row r="155" spans="4:4" x14ac:dyDescent="0.25">
      <c r="D155" s="9"/>
    </row>
    <row r="156" spans="4:4" x14ac:dyDescent="0.25">
      <c r="D156" s="9"/>
    </row>
    <row r="157" spans="4:4" x14ac:dyDescent="0.25">
      <c r="D157" s="9"/>
    </row>
    <row r="158" spans="4:4" x14ac:dyDescent="0.25">
      <c r="D158" s="9"/>
    </row>
    <row r="159" spans="4:4" x14ac:dyDescent="0.25">
      <c r="D159" s="9"/>
    </row>
    <row r="160" spans="4:4" x14ac:dyDescent="0.25">
      <c r="D160" s="9"/>
    </row>
    <row r="161" spans="4:4" x14ac:dyDescent="0.25">
      <c r="D161" s="9"/>
    </row>
    <row r="162" spans="4:4" x14ac:dyDescent="0.25">
      <c r="D162" s="9"/>
    </row>
    <row r="163" spans="4:4" x14ac:dyDescent="0.25">
      <c r="D163" s="9"/>
    </row>
    <row r="164" spans="4:4" x14ac:dyDescent="0.25">
      <c r="D164" s="9"/>
    </row>
    <row r="165" spans="4:4" x14ac:dyDescent="0.25">
      <c r="D165" s="9"/>
    </row>
    <row r="166" spans="4:4" x14ac:dyDescent="0.25">
      <c r="D166" s="9"/>
    </row>
    <row r="167" spans="4:4" x14ac:dyDescent="0.25">
      <c r="D167" s="9"/>
    </row>
    <row r="168" spans="4:4" x14ac:dyDescent="0.25">
      <c r="D168" s="9"/>
    </row>
    <row r="169" spans="4:4" x14ac:dyDescent="0.25">
      <c r="D169" s="9"/>
    </row>
    <row r="170" spans="4:4" x14ac:dyDescent="0.25">
      <c r="D170" s="9"/>
    </row>
    <row r="171" spans="4:4" x14ac:dyDescent="0.25">
      <c r="D171" s="9"/>
    </row>
    <row r="172" spans="4:4" x14ac:dyDescent="0.25">
      <c r="D172" s="9"/>
    </row>
    <row r="173" spans="4:4" x14ac:dyDescent="0.25">
      <c r="D173" s="9"/>
    </row>
    <row r="174" spans="4:4" x14ac:dyDescent="0.25">
      <c r="D174" s="9"/>
    </row>
    <row r="175" spans="4:4" x14ac:dyDescent="0.25">
      <c r="D175" s="9"/>
    </row>
    <row r="176" spans="4:4" x14ac:dyDescent="0.25">
      <c r="D176" s="9"/>
    </row>
    <row r="177" spans="4:4" x14ac:dyDescent="0.25">
      <c r="D177" s="9"/>
    </row>
    <row r="178" spans="4:4" x14ac:dyDescent="0.25">
      <c r="D178" s="9"/>
    </row>
    <row r="179" spans="4:4" x14ac:dyDescent="0.25">
      <c r="D179" s="9"/>
    </row>
    <row r="180" spans="4:4" x14ac:dyDescent="0.25">
      <c r="D180" s="9"/>
    </row>
    <row r="181" spans="4:4" x14ac:dyDescent="0.25">
      <c r="D181" s="9"/>
    </row>
    <row r="182" spans="4:4" x14ac:dyDescent="0.25">
      <c r="D182" s="9"/>
    </row>
    <row r="183" spans="4:4" x14ac:dyDescent="0.25">
      <c r="D183" s="9"/>
    </row>
    <row r="184" spans="4:4" x14ac:dyDescent="0.25">
      <c r="D184" s="9"/>
    </row>
    <row r="185" spans="4:4" x14ac:dyDescent="0.25">
      <c r="D185" s="9"/>
    </row>
    <row r="186" spans="4:4" x14ac:dyDescent="0.25">
      <c r="D186" s="9"/>
    </row>
    <row r="187" spans="4:4" x14ac:dyDescent="0.25">
      <c r="D187" s="9"/>
    </row>
    <row r="188" spans="4:4" x14ac:dyDescent="0.25">
      <c r="D188" s="9"/>
    </row>
    <row r="189" spans="4:4" x14ac:dyDescent="0.25">
      <c r="D189" s="9"/>
    </row>
    <row r="190" spans="4:4" x14ac:dyDescent="0.25">
      <c r="D190" s="9"/>
    </row>
    <row r="191" spans="4:4" x14ac:dyDescent="0.25">
      <c r="D191" s="9"/>
    </row>
    <row r="192" spans="4:4" x14ac:dyDescent="0.25">
      <c r="D192" s="9"/>
    </row>
    <row r="193" spans="4:4" x14ac:dyDescent="0.25">
      <c r="D193" s="9"/>
    </row>
    <row r="194" spans="4:4" x14ac:dyDescent="0.25">
      <c r="D194" s="9"/>
    </row>
    <row r="195" spans="4:4" x14ac:dyDescent="0.25">
      <c r="D195" s="9"/>
    </row>
    <row r="196" spans="4:4" x14ac:dyDescent="0.25">
      <c r="D196" s="9"/>
    </row>
    <row r="197" spans="4:4" x14ac:dyDescent="0.25">
      <c r="D197" s="9"/>
    </row>
    <row r="198" spans="4:4" x14ac:dyDescent="0.25">
      <c r="D198" s="9"/>
    </row>
    <row r="199" spans="4:4" x14ac:dyDescent="0.25">
      <c r="D199" s="9"/>
    </row>
    <row r="200" spans="4:4" x14ac:dyDescent="0.25">
      <c r="D200" s="9"/>
    </row>
    <row r="201" spans="4:4" x14ac:dyDescent="0.25">
      <c r="D201" s="9"/>
    </row>
    <row r="202" spans="4:4" x14ac:dyDescent="0.25">
      <c r="D202" s="9"/>
    </row>
    <row r="203" spans="4:4" x14ac:dyDescent="0.25">
      <c r="D203" s="9"/>
    </row>
    <row r="204" spans="4:4" x14ac:dyDescent="0.25">
      <c r="D204" s="9"/>
    </row>
    <row r="205" spans="4:4" x14ac:dyDescent="0.25">
      <c r="D205" s="9"/>
    </row>
    <row r="206" spans="4:4" x14ac:dyDescent="0.25">
      <c r="D206" s="9"/>
    </row>
    <row r="207" spans="4:4" x14ac:dyDescent="0.25">
      <c r="D207" s="9"/>
    </row>
    <row r="208" spans="4:4" x14ac:dyDescent="0.25">
      <c r="D208" s="9"/>
    </row>
    <row r="209" spans="4:4" x14ac:dyDescent="0.25">
      <c r="D209" s="9"/>
    </row>
    <row r="210" spans="4:4" x14ac:dyDescent="0.25">
      <c r="D210" s="9"/>
    </row>
    <row r="211" spans="4:4" x14ac:dyDescent="0.25">
      <c r="D211" s="9"/>
    </row>
    <row r="212" spans="4:4" x14ac:dyDescent="0.25">
      <c r="D212" s="9"/>
    </row>
    <row r="213" spans="4:4" x14ac:dyDescent="0.25">
      <c r="D213" s="9"/>
    </row>
    <row r="214" spans="4:4" x14ac:dyDescent="0.25">
      <c r="D214" s="9"/>
    </row>
    <row r="215" spans="4:4" x14ac:dyDescent="0.25">
      <c r="D215" s="9"/>
    </row>
    <row r="216" spans="4:4" x14ac:dyDescent="0.25">
      <c r="D216" s="9"/>
    </row>
    <row r="217" spans="4:4" x14ac:dyDescent="0.25">
      <c r="D217" s="9"/>
    </row>
    <row r="218" spans="4:4" x14ac:dyDescent="0.25">
      <c r="D218" s="9"/>
    </row>
    <row r="219" spans="4:4" x14ac:dyDescent="0.25">
      <c r="D219" s="9"/>
    </row>
    <row r="220" spans="4:4" x14ac:dyDescent="0.25">
      <c r="D220" s="9"/>
    </row>
    <row r="221" spans="4:4" x14ac:dyDescent="0.25">
      <c r="D221" s="9"/>
    </row>
    <row r="222" spans="4:4" x14ac:dyDescent="0.25">
      <c r="D222" s="9"/>
    </row>
    <row r="223" spans="4:4" x14ac:dyDescent="0.25">
      <c r="D223" s="9"/>
    </row>
    <row r="224" spans="4:4" x14ac:dyDescent="0.25">
      <c r="D224" s="9"/>
    </row>
    <row r="225" spans="4:4" x14ac:dyDescent="0.25">
      <c r="D225" s="9"/>
    </row>
    <row r="226" spans="4:4" x14ac:dyDescent="0.25">
      <c r="D226" s="9"/>
    </row>
    <row r="227" spans="4:4" x14ac:dyDescent="0.25">
      <c r="D227" s="9"/>
    </row>
    <row r="228" spans="4:4" x14ac:dyDescent="0.25">
      <c r="D228" s="9"/>
    </row>
    <row r="229" spans="4:4" x14ac:dyDescent="0.25">
      <c r="D229" s="9"/>
    </row>
    <row r="230" spans="4:4" x14ac:dyDescent="0.25">
      <c r="D230" s="9"/>
    </row>
    <row r="231" spans="4:4" x14ac:dyDescent="0.25">
      <c r="D231" s="9"/>
    </row>
    <row r="232" spans="4:4" x14ac:dyDescent="0.25">
      <c r="D232" s="9"/>
    </row>
    <row r="233" spans="4:4" x14ac:dyDescent="0.25">
      <c r="D233" s="9"/>
    </row>
    <row r="234" spans="4:4" x14ac:dyDescent="0.25">
      <c r="D234" s="9"/>
    </row>
    <row r="235" spans="4:4" x14ac:dyDescent="0.25">
      <c r="D235" s="9"/>
    </row>
    <row r="236" spans="4:4" x14ac:dyDescent="0.25">
      <c r="D236" s="9"/>
    </row>
    <row r="237" spans="4:4" x14ac:dyDescent="0.25">
      <c r="D237" s="9"/>
    </row>
    <row r="238" spans="4:4" x14ac:dyDescent="0.25">
      <c r="D238" s="9"/>
    </row>
    <row r="239" spans="4:4" x14ac:dyDescent="0.25">
      <c r="D239" s="9"/>
    </row>
    <row r="240" spans="4:4" x14ac:dyDescent="0.25">
      <c r="D240" s="9"/>
    </row>
    <row r="241" spans="4:4" x14ac:dyDescent="0.25">
      <c r="D241" s="9"/>
    </row>
    <row r="242" spans="4:4" x14ac:dyDescent="0.25">
      <c r="D242" s="9"/>
    </row>
    <row r="243" spans="4:4" x14ac:dyDescent="0.25">
      <c r="D243" s="9"/>
    </row>
    <row r="244" spans="4:4" x14ac:dyDescent="0.25">
      <c r="D244" s="9"/>
    </row>
    <row r="245" spans="4:4" x14ac:dyDescent="0.25">
      <c r="D245" s="9"/>
    </row>
    <row r="246" spans="4:4" x14ac:dyDescent="0.25">
      <c r="D246" s="9"/>
    </row>
    <row r="247" spans="4:4" x14ac:dyDescent="0.25">
      <c r="D247" s="9"/>
    </row>
    <row r="248" spans="4:4" x14ac:dyDescent="0.25">
      <c r="D248" s="9"/>
    </row>
    <row r="249" spans="4:4" x14ac:dyDescent="0.25">
      <c r="D249" s="9"/>
    </row>
    <row r="250" spans="4:4" x14ac:dyDescent="0.25">
      <c r="D250" s="9"/>
    </row>
    <row r="251" spans="4:4" x14ac:dyDescent="0.25">
      <c r="D251" s="9"/>
    </row>
    <row r="252" spans="4:4" x14ac:dyDescent="0.25">
      <c r="D252" s="9"/>
    </row>
    <row r="253" spans="4:4" x14ac:dyDescent="0.25">
      <c r="D253" s="9"/>
    </row>
    <row r="254" spans="4:4" x14ac:dyDescent="0.25">
      <c r="D254" s="9"/>
    </row>
    <row r="255" spans="4:4" x14ac:dyDescent="0.25">
      <c r="D255" s="9"/>
    </row>
    <row r="256" spans="4:4" x14ac:dyDescent="0.25">
      <c r="D256" s="9"/>
    </row>
    <row r="257" spans="4:4" x14ac:dyDescent="0.25">
      <c r="D257" s="9"/>
    </row>
    <row r="258" spans="4:4" x14ac:dyDescent="0.25">
      <c r="D258" s="9"/>
    </row>
    <row r="259" spans="4:4" x14ac:dyDescent="0.25">
      <c r="D259" s="9"/>
    </row>
    <row r="260" spans="4:4" x14ac:dyDescent="0.25">
      <c r="D260" s="9"/>
    </row>
    <row r="261" spans="4:4" x14ac:dyDescent="0.25">
      <c r="D261" s="9"/>
    </row>
    <row r="262" spans="4:4" x14ac:dyDescent="0.25">
      <c r="D262" s="9"/>
    </row>
    <row r="263" spans="4:4" x14ac:dyDescent="0.25">
      <c r="D263" s="9"/>
    </row>
    <row r="264" spans="4:4" x14ac:dyDescent="0.25">
      <c r="D264" s="9"/>
    </row>
    <row r="265" spans="4:4" x14ac:dyDescent="0.25">
      <c r="D265" s="9"/>
    </row>
    <row r="266" spans="4:4" x14ac:dyDescent="0.25">
      <c r="D266" s="9"/>
    </row>
    <row r="267" spans="4:4" x14ac:dyDescent="0.25">
      <c r="D267" s="9"/>
    </row>
    <row r="268" spans="4:4" x14ac:dyDescent="0.25">
      <c r="D268" s="9"/>
    </row>
    <row r="269" spans="4:4" x14ac:dyDescent="0.25">
      <c r="D269" s="9"/>
    </row>
    <row r="270" spans="4:4" x14ac:dyDescent="0.25">
      <c r="D270" s="9"/>
    </row>
    <row r="271" spans="4:4" x14ac:dyDescent="0.25">
      <c r="D271" s="9"/>
    </row>
    <row r="272" spans="4:4" x14ac:dyDescent="0.25">
      <c r="D272" s="9"/>
    </row>
    <row r="273" spans="4:4" x14ac:dyDescent="0.25">
      <c r="D273" s="9"/>
    </row>
    <row r="274" spans="4:4" x14ac:dyDescent="0.25">
      <c r="D274" s="9"/>
    </row>
    <row r="275" spans="4:4" x14ac:dyDescent="0.25">
      <c r="D275" s="9"/>
    </row>
    <row r="276" spans="4:4" x14ac:dyDescent="0.25">
      <c r="D276" s="9"/>
    </row>
    <row r="277" spans="4:4" x14ac:dyDescent="0.25">
      <c r="D277" s="9"/>
    </row>
    <row r="278" spans="4:4" x14ac:dyDescent="0.25">
      <c r="D278" s="9"/>
    </row>
    <row r="279" spans="4:4" x14ac:dyDescent="0.25">
      <c r="D279" s="9"/>
    </row>
    <row r="280" spans="4:4" x14ac:dyDescent="0.25">
      <c r="D280" s="9"/>
    </row>
    <row r="281" spans="4:4" x14ac:dyDescent="0.25">
      <c r="D281" s="9"/>
    </row>
    <row r="282" spans="4:4" x14ac:dyDescent="0.25">
      <c r="D282" s="9"/>
    </row>
    <row r="283" spans="4:4" x14ac:dyDescent="0.25">
      <c r="D283" s="9"/>
    </row>
    <row r="284" spans="4:4" x14ac:dyDescent="0.25">
      <c r="D284" s="9"/>
    </row>
    <row r="285" spans="4:4" x14ac:dyDescent="0.25">
      <c r="D285" s="9"/>
    </row>
    <row r="286" spans="4:4" x14ac:dyDescent="0.25">
      <c r="D286" s="9"/>
    </row>
    <row r="287" spans="4:4" x14ac:dyDescent="0.25">
      <c r="D287" s="9"/>
    </row>
    <row r="288" spans="4:4" x14ac:dyDescent="0.25">
      <c r="D288" s="9"/>
    </row>
    <row r="289" spans="4:4" x14ac:dyDescent="0.25">
      <c r="D289" s="9"/>
    </row>
    <row r="290" spans="4:4" x14ac:dyDescent="0.25">
      <c r="D290" s="9"/>
    </row>
    <row r="291" spans="4:4" x14ac:dyDescent="0.25">
      <c r="D291" s="9"/>
    </row>
    <row r="292" spans="4:4" x14ac:dyDescent="0.25">
      <c r="D292" s="9"/>
    </row>
    <row r="293" spans="4:4" x14ac:dyDescent="0.25">
      <c r="D293" s="9"/>
    </row>
    <row r="294" spans="4:4" x14ac:dyDescent="0.25">
      <c r="D294" s="9"/>
    </row>
    <row r="295" spans="4:4" x14ac:dyDescent="0.25">
      <c r="D295" s="9"/>
    </row>
    <row r="296" spans="4:4" x14ac:dyDescent="0.25">
      <c r="D296" s="9"/>
    </row>
    <row r="297" spans="4:4" x14ac:dyDescent="0.25">
      <c r="D297" s="9"/>
    </row>
    <row r="298" spans="4:4" x14ac:dyDescent="0.25">
      <c r="D298" s="9"/>
    </row>
    <row r="299" spans="4:4" x14ac:dyDescent="0.25">
      <c r="D299" s="9"/>
    </row>
    <row r="300" spans="4:4" x14ac:dyDescent="0.25">
      <c r="D300" s="9"/>
    </row>
    <row r="301" spans="4:4" x14ac:dyDescent="0.25">
      <c r="D301" s="9"/>
    </row>
    <row r="302" spans="4:4" x14ac:dyDescent="0.25">
      <c r="D302" s="9"/>
    </row>
    <row r="303" spans="4:4" x14ac:dyDescent="0.25">
      <c r="D303" s="9"/>
    </row>
    <row r="304" spans="4:4" x14ac:dyDescent="0.25">
      <c r="D304" s="9"/>
    </row>
    <row r="305" spans="4:4" x14ac:dyDescent="0.25">
      <c r="D305" s="9"/>
    </row>
    <row r="306" spans="4:4" x14ac:dyDescent="0.25">
      <c r="D306" s="9"/>
    </row>
    <row r="307" spans="4:4" x14ac:dyDescent="0.25">
      <c r="D307" s="9"/>
    </row>
    <row r="308" spans="4:4" x14ac:dyDescent="0.25">
      <c r="D308" s="9"/>
    </row>
    <row r="309" spans="4:4" x14ac:dyDescent="0.25">
      <c r="D309" s="9"/>
    </row>
    <row r="310" spans="4:4" x14ac:dyDescent="0.25">
      <c r="D310" s="9"/>
    </row>
    <row r="311" spans="4:4" x14ac:dyDescent="0.25">
      <c r="D311" s="9"/>
    </row>
    <row r="312" spans="4:4" x14ac:dyDescent="0.25">
      <c r="D312" s="9"/>
    </row>
    <row r="313" spans="4:4" x14ac:dyDescent="0.25">
      <c r="D313" s="9"/>
    </row>
    <row r="314" spans="4:4" x14ac:dyDescent="0.25">
      <c r="D314" s="9"/>
    </row>
    <row r="315" spans="4:4" x14ac:dyDescent="0.25">
      <c r="D315" s="9"/>
    </row>
    <row r="316" spans="4:4" x14ac:dyDescent="0.25">
      <c r="D316" s="9"/>
    </row>
    <row r="317" spans="4:4" x14ac:dyDescent="0.25">
      <c r="D317" s="9"/>
    </row>
    <row r="318" spans="4:4" x14ac:dyDescent="0.25">
      <c r="D318" s="9"/>
    </row>
    <row r="319" spans="4:4" x14ac:dyDescent="0.25">
      <c r="D319" s="9"/>
    </row>
    <row r="320" spans="4:4" x14ac:dyDescent="0.25">
      <c r="D320" s="9"/>
    </row>
    <row r="321" spans="4:4" x14ac:dyDescent="0.25">
      <c r="D321" s="9"/>
    </row>
    <row r="322" spans="4:4" x14ac:dyDescent="0.25">
      <c r="D322" s="9"/>
    </row>
    <row r="323" spans="4:4" x14ac:dyDescent="0.25">
      <c r="D323" s="9"/>
    </row>
    <row r="324" spans="4:4" x14ac:dyDescent="0.25">
      <c r="D324" s="9"/>
    </row>
    <row r="325" spans="4:4" x14ac:dyDescent="0.25">
      <c r="D325" s="9"/>
    </row>
    <row r="326" spans="4:4" x14ac:dyDescent="0.25">
      <c r="D326" s="9"/>
    </row>
    <row r="327" spans="4:4" x14ac:dyDescent="0.25">
      <c r="D327" s="9"/>
    </row>
    <row r="328" spans="4:4" x14ac:dyDescent="0.25">
      <c r="D328" s="9"/>
    </row>
    <row r="329" spans="4:4" x14ac:dyDescent="0.25">
      <c r="D329" s="9"/>
    </row>
    <row r="330" spans="4:4" x14ac:dyDescent="0.25">
      <c r="D330" s="9"/>
    </row>
    <row r="331" spans="4:4" x14ac:dyDescent="0.25">
      <c r="D331" s="9"/>
    </row>
    <row r="332" spans="4:4" x14ac:dyDescent="0.25">
      <c r="D332" s="9"/>
    </row>
    <row r="333" spans="4:4" x14ac:dyDescent="0.25">
      <c r="D333" s="9"/>
    </row>
    <row r="334" spans="4:4" x14ac:dyDescent="0.25">
      <c r="D334" s="9"/>
    </row>
    <row r="335" spans="4:4" x14ac:dyDescent="0.25">
      <c r="D335" s="9"/>
    </row>
    <row r="336" spans="4:4" x14ac:dyDescent="0.25">
      <c r="D336" s="9"/>
    </row>
    <row r="337" spans="4:4" x14ac:dyDescent="0.25">
      <c r="D337" s="9"/>
    </row>
    <row r="338" spans="4:4" x14ac:dyDescent="0.25">
      <c r="D338" s="9"/>
    </row>
    <row r="339" spans="4:4" x14ac:dyDescent="0.25">
      <c r="D339" s="9"/>
    </row>
    <row r="340" spans="4:4" x14ac:dyDescent="0.25">
      <c r="D340" s="9"/>
    </row>
    <row r="341" spans="4:4" x14ac:dyDescent="0.25">
      <c r="D341" s="9"/>
    </row>
    <row r="342" spans="4:4" x14ac:dyDescent="0.25">
      <c r="D342" s="9"/>
    </row>
    <row r="343" spans="4:4" x14ac:dyDescent="0.25">
      <c r="D343" s="9"/>
    </row>
    <row r="344" spans="4:4" x14ac:dyDescent="0.25">
      <c r="D344" s="9"/>
    </row>
    <row r="345" spans="4:4" x14ac:dyDescent="0.25">
      <c r="D345" s="9"/>
    </row>
    <row r="346" spans="4:4" x14ac:dyDescent="0.25">
      <c r="D346" s="9"/>
    </row>
    <row r="347" spans="4:4" x14ac:dyDescent="0.25">
      <c r="D347" s="9"/>
    </row>
    <row r="348" spans="4:4" x14ac:dyDescent="0.25">
      <c r="D348" s="9"/>
    </row>
    <row r="349" spans="4:4" x14ac:dyDescent="0.25">
      <c r="D349" s="9"/>
    </row>
    <row r="350" spans="4:4" x14ac:dyDescent="0.25">
      <c r="D350" s="9"/>
    </row>
    <row r="351" spans="4:4" x14ac:dyDescent="0.25">
      <c r="D351" s="9"/>
    </row>
    <row r="352" spans="4:4" x14ac:dyDescent="0.25">
      <c r="D352" s="9"/>
    </row>
    <row r="353" spans="4:4" x14ac:dyDescent="0.25">
      <c r="D353" s="9"/>
    </row>
    <row r="354" spans="4:4" x14ac:dyDescent="0.25">
      <c r="D354" s="9"/>
    </row>
    <row r="355" spans="4:4" x14ac:dyDescent="0.25">
      <c r="D355" s="9"/>
    </row>
    <row r="356" spans="4:4" x14ac:dyDescent="0.25">
      <c r="D356" s="9"/>
    </row>
    <row r="357" spans="4:4" x14ac:dyDescent="0.25">
      <c r="D357" s="9"/>
    </row>
    <row r="358" spans="4:4" x14ac:dyDescent="0.25">
      <c r="D358" s="9"/>
    </row>
    <row r="359" spans="4:4" x14ac:dyDescent="0.25">
      <c r="D359" s="9"/>
    </row>
    <row r="360" spans="4:4" x14ac:dyDescent="0.25">
      <c r="D360" s="9"/>
    </row>
    <row r="361" spans="4:4" x14ac:dyDescent="0.25">
      <c r="D361" s="9"/>
    </row>
    <row r="362" spans="4:4" x14ac:dyDescent="0.25">
      <c r="D362" s="9"/>
    </row>
    <row r="363" spans="4:4" x14ac:dyDescent="0.25">
      <c r="D363" s="9"/>
    </row>
    <row r="364" spans="4:4" x14ac:dyDescent="0.25">
      <c r="D364" s="9"/>
    </row>
    <row r="365" spans="4:4" x14ac:dyDescent="0.25">
      <c r="D365" s="9"/>
    </row>
    <row r="366" spans="4:4" x14ac:dyDescent="0.25">
      <c r="D366" s="9"/>
    </row>
    <row r="367" spans="4:4" x14ac:dyDescent="0.25">
      <c r="D367" s="9"/>
    </row>
    <row r="368" spans="4:4" x14ac:dyDescent="0.25">
      <c r="D368" s="9"/>
    </row>
    <row r="369" spans="4:4" x14ac:dyDescent="0.25">
      <c r="D369" s="9"/>
    </row>
    <row r="370" spans="4:4" x14ac:dyDescent="0.25">
      <c r="D370" s="9"/>
    </row>
    <row r="371" spans="4:4" x14ac:dyDescent="0.25">
      <c r="D371" s="9"/>
    </row>
    <row r="372" spans="4:4" x14ac:dyDescent="0.25">
      <c r="D372" s="9"/>
    </row>
    <row r="373" spans="4:4" x14ac:dyDescent="0.25">
      <c r="D373" s="9"/>
    </row>
    <row r="374" spans="4:4" x14ac:dyDescent="0.25">
      <c r="D374" s="9"/>
    </row>
    <row r="375" spans="4:4" x14ac:dyDescent="0.25">
      <c r="D375" s="9"/>
    </row>
    <row r="376" spans="4:4" x14ac:dyDescent="0.25">
      <c r="D376" s="9"/>
    </row>
    <row r="377" spans="4:4" x14ac:dyDescent="0.25">
      <c r="D377" s="9"/>
    </row>
    <row r="378" spans="4:4" x14ac:dyDescent="0.25">
      <c r="D378" s="9"/>
    </row>
    <row r="379" spans="4:4" x14ac:dyDescent="0.25">
      <c r="D379" s="9"/>
    </row>
    <row r="380" spans="4:4" x14ac:dyDescent="0.25">
      <c r="D380" s="9"/>
    </row>
    <row r="381" spans="4:4" x14ac:dyDescent="0.25">
      <c r="D381" s="9"/>
    </row>
    <row r="382" spans="4:4" x14ac:dyDescent="0.25">
      <c r="D382" s="9"/>
    </row>
    <row r="383" spans="4:4" x14ac:dyDescent="0.25">
      <c r="D383" s="9"/>
    </row>
    <row r="384" spans="4:4" x14ac:dyDescent="0.25">
      <c r="D384" s="9"/>
    </row>
    <row r="385" spans="4:4" x14ac:dyDescent="0.25">
      <c r="D385" s="9"/>
    </row>
    <row r="386" spans="4:4" x14ac:dyDescent="0.25">
      <c r="D386" s="9"/>
    </row>
    <row r="387" spans="4:4" x14ac:dyDescent="0.25">
      <c r="D387" s="9"/>
    </row>
    <row r="388" spans="4:4" x14ac:dyDescent="0.25">
      <c r="D388" s="9"/>
    </row>
    <row r="389" spans="4:4" x14ac:dyDescent="0.25">
      <c r="D389" s="9"/>
    </row>
    <row r="390" spans="4:4" x14ac:dyDescent="0.25">
      <c r="D390" s="9"/>
    </row>
    <row r="391" spans="4:4" x14ac:dyDescent="0.25">
      <c r="D391" s="9"/>
    </row>
    <row r="392" spans="4:4" x14ac:dyDescent="0.25">
      <c r="D392" s="9"/>
    </row>
    <row r="393" spans="4:4" x14ac:dyDescent="0.25">
      <c r="D393" s="9"/>
    </row>
    <row r="394" spans="4:4" x14ac:dyDescent="0.25">
      <c r="D394" s="9"/>
    </row>
    <row r="395" spans="4:4" x14ac:dyDescent="0.25">
      <c r="D395" s="9"/>
    </row>
    <row r="396" spans="4:4" x14ac:dyDescent="0.25">
      <c r="D396" s="9"/>
    </row>
    <row r="397" spans="4:4" x14ac:dyDescent="0.25">
      <c r="D397" s="9"/>
    </row>
    <row r="398" spans="4:4" x14ac:dyDescent="0.25">
      <c r="D398" s="9"/>
    </row>
    <row r="399" spans="4:4" x14ac:dyDescent="0.25">
      <c r="D399" s="9"/>
    </row>
    <row r="400" spans="4:4" x14ac:dyDescent="0.25">
      <c r="D400" s="9"/>
    </row>
    <row r="401" spans="4:4" x14ac:dyDescent="0.25">
      <c r="D401" s="9"/>
    </row>
    <row r="402" spans="4:4" x14ac:dyDescent="0.25">
      <c r="D402" s="9"/>
    </row>
    <row r="403" spans="4:4" x14ac:dyDescent="0.25">
      <c r="D403" s="9"/>
    </row>
    <row r="404" spans="4:4" x14ac:dyDescent="0.25">
      <c r="D404" s="9"/>
    </row>
    <row r="405" spans="4:4" x14ac:dyDescent="0.25">
      <c r="D405" s="9"/>
    </row>
    <row r="406" spans="4:4" x14ac:dyDescent="0.25">
      <c r="D406" s="9"/>
    </row>
    <row r="407" spans="4:4" x14ac:dyDescent="0.25">
      <c r="D407" s="9"/>
    </row>
    <row r="408" spans="4:4" x14ac:dyDescent="0.25">
      <c r="D408" s="9"/>
    </row>
    <row r="409" spans="4:4" x14ac:dyDescent="0.25">
      <c r="D409" s="9"/>
    </row>
    <row r="410" spans="4:4" x14ac:dyDescent="0.25">
      <c r="D410" s="9"/>
    </row>
    <row r="411" spans="4:4" x14ac:dyDescent="0.25">
      <c r="D411" s="9"/>
    </row>
    <row r="412" spans="4:4" x14ac:dyDescent="0.25">
      <c r="D412" s="9"/>
    </row>
    <row r="413" spans="4:4" x14ac:dyDescent="0.25">
      <c r="D413" s="9"/>
    </row>
    <row r="414" spans="4:4" x14ac:dyDescent="0.25">
      <c r="D414" s="9"/>
    </row>
    <row r="415" spans="4:4" x14ac:dyDescent="0.25">
      <c r="D415" s="9"/>
    </row>
    <row r="416" spans="4:4" x14ac:dyDescent="0.25">
      <c r="D416" s="9"/>
    </row>
    <row r="417" spans="4:4" x14ac:dyDescent="0.25">
      <c r="D417" s="9"/>
    </row>
    <row r="418" spans="4:4" x14ac:dyDescent="0.25">
      <c r="D418" s="9"/>
    </row>
    <row r="419" spans="4:4" x14ac:dyDescent="0.25">
      <c r="D419" s="9"/>
    </row>
    <row r="420" spans="4:4" x14ac:dyDescent="0.25">
      <c r="D420" s="9"/>
    </row>
    <row r="421" spans="4:4" x14ac:dyDescent="0.25">
      <c r="D421" s="9"/>
    </row>
    <row r="422" spans="4:4" x14ac:dyDescent="0.25">
      <c r="D422" s="9"/>
    </row>
    <row r="423" spans="4:4" x14ac:dyDescent="0.25">
      <c r="D423" s="9"/>
    </row>
    <row r="424" spans="4:4" x14ac:dyDescent="0.25">
      <c r="D424" s="9"/>
    </row>
    <row r="425" spans="4:4" x14ac:dyDescent="0.25">
      <c r="D425" s="9"/>
    </row>
    <row r="426" spans="4:4" x14ac:dyDescent="0.25">
      <c r="D426" s="9"/>
    </row>
    <row r="427" spans="4:4" x14ac:dyDescent="0.25">
      <c r="D427" s="9"/>
    </row>
    <row r="428" spans="4:4" x14ac:dyDescent="0.25">
      <c r="D428" s="9"/>
    </row>
    <row r="429" spans="4:4" x14ac:dyDescent="0.25">
      <c r="D429" s="9"/>
    </row>
    <row r="430" spans="4:4" x14ac:dyDescent="0.25">
      <c r="D430" s="9"/>
    </row>
    <row r="431" spans="4:4" x14ac:dyDescent="0.25">
      <c r="D431" s="9"/>
    </row>
    <row r="432" spans="4:4" x14ac:dyDescent="0.25">
      <c r="D432" s="9"/>
    </row>
    <row r="433" spans="4:4" x14ac:dyDescent="0.25">
      <c r="D433" s="9"/>
    </row>
    <row r="434" spans="4:4" x14ac:dyDescent="0.25">
      <c r="D434" s="9"/>
    </row>
    <row r="435" spans="4:4" x14ac:dyDescent="0.25">
      <c r="D435" s="9"/>
    </row>
    <row r="436" spans="4:4" x14ac:dyDescent="0.25">
      <c r="D436" s="9"/>
    </row>
    <row r="437" spans="4:4" x14ac:dyDescent="0.25">
      <c r="D437" s="9"/>
    </row>
    <row r="438" spans="4:4" x14ac:dyDescent="0.25">
      <c r="D438" s="9"/>
    </row>
    <row r="439" spans="4:4" x14ac:dyDescent="0.25">
      <c r="D439" s="9"/>
    </row>
    <row r="440" spans="4:4" x14ac:dyDescent="0.25">
      <c r="D440" s="9"/>
    </row>
    <row r="441" spans="4:4" x14ac:dyDescent="0.25">
      <c r="D441" s="9"/>
    </row>
    <row r="442" spans="4:4" x14ac:dyDescent="0.25">
      <c r="D442" s="9"/>
    </row>
    <row r="443" spans="4:4" x14ac:dyDescent="0.25">
      <c r="D443" s="9"/>
    </row>
    <row r="444" spans="4:4" x14ac:dyDescent="0.25">
      <c r="D444" s="9"/>
    </row>
    <row r="445" spans="4:4" x14ac:dyDescent="0.25">
      <c r="D445" s="9"/>
    </row>
    <row r="446" spans="4:4" x14ac:dyDescent="0.25">
      <c r="D446" s="9"/>
    </row>
    <row r="447" spans="4:4" x14ac:dyDescent="0.25">
      <c r="D447" s="9"/>
    </row>
    <row r="448" spans="4:4" x14ac:dyDescent="0.25">
      <c r="D448" s="9"/>
    </row>
    <row r="449" spans="4:4" x14ac:dyDescent="0.25">
      <c r="D449" s="9"/>
    </row>
    <row r="450" spans="4:4" x14ac:dyDescent="0.25">
      <c r="D450" s="9"/>
    </row>
    <row r="451" spans="4:4" x14ac:dyDescent="0.25">
      <c r="D451" s="9"/>
    </row>
    <row r="452" spans="4:4" x14ac:dyDescent="0.25">
      <c r="D452" s="9"/>
    </row>
    <row r="453" spans="4:4" x14ac:dyDescent="0.25">
      <c r="D453" s="9"/>
    </row>
    <row r="454" spans="4:4" x14ac:dyDescent="0.25">
      <c r="D454" s="9"/>
    </row>
    <row r="455" spans="4:4" x14ac:dyDescent="0.25">
      <c r="D455" s="9"/>
    </row>
    <row r="456" spans="4:4" x14ac:dyDescent="0.25">
      <c r="D456" s="9"/>
    </row>
    <row r="457" spans="4:4" x14ac:dyDescent="0.25">
      <c r="D457" s="9"/>
    </row>
    <row r="458" spans="4:4" x14ac:dyDescent="0.25">
      <c r="D458" s="9"/>
    </row>
    <row r="459" spans="4:4" x14ac:dyDescent="0.25">
      <c r="D459" s="9"/>
    </row>
    <row r="460" spans="4:4" x14ac:dyDescent="0.25">
      <c r="D460" s="9"/>
    </row>
    <row r="461" spans="4:4" x14ac:dyDescent="0.25">
      <c r="D461" s="9"/>
    </row>
    <row r="462" spans="4:4" x14ac:dyDescent="0.25">
      <c r="D462" s="9"/>
    </row>
    <row r="463" spans="4:4" x14ac:dyDescent="0.25">
      <c r="D463" s="9"/>
    </row>
    <row r="464" spans="4:4" x14ac:dyDescent="0.25">
      <c r="D464" s="9"/>
    </row>
    <row r="465" spans="4:4" x14ac:dyDescent="0.25">
      <c r="D465" s="9"/>
    </row>
    <row r="466" spans="4:4" x14ac:dyDescent="0.25">
      <c r="D466" s="9"/>
    </row>
    <row r="467" spans="4:4" x14ac:dyDescent="0.25">
      <c r="D467" s="9"/>
    </row>
    <row r="468" spans="4:4" x14ac:dyDescent="0.25">
      <c r="D468" s="9"/>
    </row>
    <row r="469" spans="4:4" x14ac:dyDescent="0.25">
      <c r="D469" s="9"/>
    </row>
    <row r="470" spans="4:4" x14ac:dyDescent="0.25">
      <c r="D470" s="9"/>
    </row>
    <row r="471" spans="4:4" x14ac:dyDescent="0.25">
      <c r="D471" s="9"/>
    </row>
    <row r="472" spans="4:4" x14ac:dyDescent="0.25">
      <c r="D472" s="9"/>
    </row>
    <row r="473" spans="4:4" x14ac:dyDescent="0.25">
      <c r="D473" s="9"/>
    </row>
    <row r="474" spans="4:4" x14ac:dyDescent="0.25">
      <c r="D474" s="9"/>
    </row>
    <row r="475" spans="4:4" x14ac:dyDescent="0.25">
      <c r="D475" s="9"/>
    </row>
    <row r="476" spans="4:4" x14ac:dyDescent="0.25">
      <c r="D476" s="9"/>
    </row>
    <row r="477" spans="4:4" x14ac:dyDescent="0.25">
      <c r="D477" s="9"/>
    </row>
    <row r="478" spans="4:4" x14ac:dyDescent="0.25">
      <c r="D478" s="9"/>
    </row>
    <row r="479" spans="4:4" x14ac:dyDescent="0.25">
      <c r="D479" s="9"/>
    </row>
    <row r="480" spans="4:4" x14ac:dyDescent="0.25">
      <c r="D480" s="9"/>
    </row>
    <row r="481" spans="4:4" x14ac:dyDescent="0.25">
      <c r="D481" s="9"/>
    </row>
    <row r="482" spans="4:4" x14ac:dyDescent="0.25">
      <c r="D482" s="9"/>
    </row>
    <row r="483" spans="4:4" x14ac:dyDescent="0.25">
      <c r="D483" s="9"/>
    </row>
    <row r="484" spans="4:4" x14ac:dyDescent="0.25">
      <c r="D484" s="9"/>
    </row>
    <row r="485" spans="4:4" x14ac:dyDescent="0.25">
      <c r="D485" s="9"/>
    </row>
    <row r="486" spans="4:4" x14ac:dyDescent="0.25">
      <c r="D486" s="9"/>
    </row>
    <row r="487" spans="4:4" x14ac:dyDescent="0.25">
      <c r="D487" s="9"/>
    </row>
    <row r="488" spans="4:4" x14ac:dyDescent="0.25">
      <c r="D488" s="9"/>
    </row>
    <row r="489" spans="4:4" x14ac:dyDescent="0.25">
      <c r="D489" s="9"/>
    </row>
    <row r="490" spans="4:4" x14ac:dyDescent="0.25">
      <c r="D490" s="9"/>
    </row>
    <row r="491" spans="4:4" x14ac:dyDescent="0.25">
      <c r="D491" s="9"/>
    </row>
    <row r="492" spans="4:4" x14ac:dyDescent="0.25">
      <c r="D492" s="9"/>
    </row>
    <row r="493" spans="4:4" x14ac:dyDescent="0.25">
      <c r="D493" s="9"/>
    </row>
    <row r="494" spans="4:4" x14ac:dyDescent="0.25">
      <c r="D494" s="9"/>
    </row>
    <row r="495" spans="4:4" x14ac:dyDescent="0.25">
      <c r="D495" s="9"/>
    </row>
    <row r="496" spans="4:4" x14ac:dyDescent="0.25">
      <c r="D496" s="9"/>
    </row>
    <row r="497" spans="4:4" x14ac:dyDescent="0.25">
      <c r="D497" s="9"/>
    </row>
    <row r="498" spans="4:4" x14ac:dyDescent="0.25">
      <c r="D498" s="9"/>
    </row>
    <row r="499" spans="4:4" x14ac:dyDescent="0.25">
      <c r="D499" s="9"/>
    </row>
    <row r="500" spans="4:4" x14ac:dyDescent="0.25">
      <c r="D500" s="9"/>
    </row>
    <row r="501" spans="4:4" x14ac:dyDescent="0.25">
      <c r="D501" s="9"/>
    </row>
    <row r="502" spans="4:4" x14ac:dyDescent="0.25">
      <c r="D502" s="9"/>
    </row>
    <row r="503" spans="4:4" x14ac:dyDescent="0.25">
      <c r="D503" s="9"/>
    </row>
    <row r="504" spans="4:4" x14ac:dyDescent="0.25">
      <c r="D504" s="9"/>
    </row>
    <row r="505" spans="4:4" x14ac:dyDescent="0.25">
      <c r="D505" s="9"/>
    </row>
    <row r="506" spans="4:4" x14ac:dyDescent="0.25">
      <c r="D506" s="9"/>
    </row>
    <row r="507" spans="4:4" x14ac:dyDescent="0.25">
      <c r="D507" s="9"/>
    </row>
    <row r="508" spans="4:4" x14ac:dyDescent="0.25">
      <c r="D508" s="9"/>
    </row>
    <row r="509" spans="4:4" x14ac:dyDescent="0.25">
      <c r="D509" s="9"/>
    </row>
    <row r="510" spans="4:4" x14ac:dyDescent="0.25">
      <c r="D51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November adjustment RES &gt;&gt;&gt;</vt:lpstr>
      <vt:lpstr>New rate only - East</vt:lpstr>
      <vt:lpstr>New rate only - West</vt:lpstr>
      <vt:lpstr>Blended old and new - East (2)</vt:lpstr>
      <vt:lpstr>Blended old and new - West (2)</vt:lpstr>
      <vt:lpstr>November adjustment SGS &gt;&gt;&gt;</vt:lpstr>
      <vt:lpstr>New rate only - East (2)</vt:lpstr>
      <vt:lpstr>New rate only - West (2)</vt:lpstr>
      <vt:lpstr>Blended old and new - East (3)</vt:lpstr>
      <vt:lpstr>Blended old and new - West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Yonce, David</dc:creator>
  <cp:lastModifiedBy>Hildebrand, Tiffany</cp:lastModifiedBy>
  <dcterms:created xsi:type="dcterms:W3CDTF">2026-01-16T19:13:55Z</dcterms:created>
  <dcterms:modified xsi:type="dcterms:W3CDTF">2026-07-20T16:59:46Z</dcterms:modified>
</cp:coreProperties>
</file>